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9320" windowHeight="11640" activeTab="0"/>
  </bookViews>
  <sheets>
    <sheet name="Linea Esse FORMA" sheetId="1" r:id="rId1"/>
    <sheet name="Linea Esse прайс" sheetId="2" r:id="rId2"/>
  </sheets>
  <externalReferences>
    <externalReference r:id="rId5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гидроблок">'Linea Esse прайс'!$A$69:$A$92</definedName>
    <definedName name="инструменты">'Linea Esse прайс'!$A$14:$A$38</definedName>
    <definedName name="кресло">'Linea Esse прайс'!$A$113:$A$116</definedName>
    <definedName name="курс">'Linea Esse FORMA'!$E$5</definedName>
    <definedName name="мультимедия">'Linea Esse прайс'!$A$150:$A$160</definedName>
    <definedName name="_xlnm.Print_Area" localSheetId="0">'Linea Esse FORMA'!$A$1:$E$55</definedName>
    <definedName name="опции">'Linea Esse прайс'!$A$161:$A$175</definedName>
    <definedName name="опции_ассистента">'Linea Esse прайс'!$A$57:$A$67</definedName>
    <definedName name="опции_врача">'Linea Esse прайс'!$A$39:$A$52</definedName>
    <definedName name="опции_кресла">'Linea Esse прайс'!$A$123:$A$149</definedName>
    <definedName name="опции_светильника">'Linea Esse прайс'!$A$108:$A$111</definedName>
    <definedName name="пистолеты">'Linea Esse прайс'!$A$9:$A$13</definedName>
    <definedName name="подголовник">'Linea Esse прайс'!$A$118:$A$122</definedName>
    <definedName name="прайс">'Linea Esse прайс'!$A$4:$C$175</definedName>
    <definedName name="светильник">'Linea Esse прайс'!$A$102:$A$106</definedName>
    <definedName name="стойка">'Linea Esse прайс'!$A$94:$A$100</definedName>
    <definedName name="столик_ассистента">'Linea Esse прайс'!$A$53:$A$56</definedName>
  </definedNames>
  <calcPr fullCalcOnLoad="1" refMode="R1C1"/>
</workbook>
</file>

<file path=xl/sharedStrings.xml><?xml version="1.0" encoding="utf-8"?>
<sst xmlns="http://schemas.openxmlformats.org/spreadsheetml/2006/main" count="275" uniqueCount="180">
  <si>
    <t>Главная группа</t>
  </si>
  <si>
    <t>Столик врача</t>
  </si>
  <si>
    <t>Инструмент 1</t>
  </si>
  <si>
    <t>Инструмент 2</t>
  </si>
  <si>
    <t>Инструмент 3</t>
  </si>
  <si>
    <t>Инструмент 4</t>
  </si>
  <si>
    <t>Опция столика врача</t>
  </si>
  <si>
    <t>Столик ассистента</t>
  </si>
  <si>
    <t>1 держатель</t>
  </si>
  <si>
    <t>Шланг слюноотсоса 11 мм под внешнюю вакуумную помпу</t>
  </si>
  <si>
    <t>2 держатель</t>
  </si>
  <si>
    <t>Шланг пылесоса 16 мм под внешнюю вакуумную помпу</t>
  </si>
  <si>
    <t>3 держатель</t>
  </si>
  <si>
    <t>Опция столика ассистента</t>
  </si>
  <si>
    <t>Опция гидроблока</t>
  </si>
  <si>
    <t>Светильник</t>
  </si>
  <si>
    <t>Стойка светильника</t>
  </si>
  <si>
    <t>Опция светильника</t>
  </si>
  <si>
    <t>Кресло пациента</t>
  </si>
  <si>
    <t>Кресло</t>
  </si>
  <si>
    <t>Подголовник</t>
  </si>
  <si>
    <t>Опция кресла</t>
  </si>
  <si>
    <t>Мультимедия</t>
  </si>
  <si>
    <t>Опция мультимедия</t>
  </si>
  <si>
    <t>Прочие опции</t>
  </si>
  <si>
    <t>Арт.</t>
  </si>
  <si>
    <t>Название</t>
  </si>
  <si>
    <t xml:space="preserve">EXTRA CHARGE SPECIAL ROTATION LINEA/ PUNTO INSTRUMENT TABLE ARM </t>
  </si>
  <si>
    <t>.</t>
  </si>
  <si>
    <t>OMS, Италия</t>
  </si>
  <si>
    <t>гарантия 3 года</t>
  </si>
  <si>
    <t>Арт.№</t>
  </si>
  <si>
    <t>Наименование</t>
  </si>
  <si>
    <t>Цена, Евро</t>
  </si>
  <si>
    <t>Цена, Руб</t>
  </si>
  <si>
    <t>Описание функций</t>
  </si>
  <si>
    <t>Описание</t>
  </si>
  <si>
    <t>Пьезоэлектрический скайлер EMS, стерилизуемый, с прямым шлангом</t>
  </si>
  <si>
    <t xml:space="preserve">Электрический микромотор BIEN AIR ISO 300 с подсветкой, с внутренней, раздельной подачей воздуха и воды для спрея </t>
  </si>
  <si>
    <t>Турбинный шланг прямой с разъемом Midwest с фиброоптикой, продувка</t>
  </si>
  <si>
    <t>Свободно/Empty/Опция/Option</t>
  </si>
  <si>
    <t>Эжекторный слюноотсос (по воде)</t>
  </si>
  <si>
    <t>Гидроблок, опции аспирации, дезинфекции</t>
  </si>
  <si>
    <t>Стойка крепления светильника к юниту</t>
  </si>
  <si>
    <t>Светильник FARO EDY с плавной регулировкой освещенности до  25 000 люкс, со съемными автоклавируемыми ручками, с принудительным охлаждением, мощность 97 ватт</t>
  </si>
  <si>
    <t>Стандартный подголовник с центральной кнопкой ARCADIA/SWAN</t>
  </si>
  <si>
    <t>Прочие опции установки</t>
  </si>
  <si>
    <t>Сумма</t>
  </si>
  <si>
    <t>Стоматологическая установка Linea Esse</t>
  </si>
  <si>
    <t>Верхняя подача шлангов, максимально 4 инструмента на панели, поворотная плевательница, место работы ассистента с одинарной подвижностью, электрический микромотор, турбинный шланг, электромеханическое кресло, управление креслом cо столика врача и с ножной педали</t>
  </si>
  <si>
    <t>Стоматологическая установка LINEA ESSE</t>
  </si>
  <si>
    <t>Специальная окраска панелей гидроблока</t>
  </si>
  <si>
    <t>Окраска установки (полностью) в цвет отличный от базового RAL 9010</t>
  </si>
  <si>
    <t>Пятый, дополнительный модуль столика врача для светополимеризационной лампы или интраоральной видеокамеры</t>
  </si>
  <si>
    <t xml:space="preserve">Дополнительная стоимость специальных расцветок обивки кресла </t>
  </si>
  <si>
    <t>Открывающаяся на петлях панель гидроблока</t>
  </si>
  <si>
    <t>3 функциональный стерилизуемый шприц MINILIGHT, стерилизуемый</t>
  </si>
  <si>
    <t>6 функциональный стерилизуемый шприц MINILIGHT, стерилизуемый</t>
  </si>
  <si>
    <t>6 функциональный стерилизуемый шприц MINILIGHT с фиброоптикой, стерилизуемый</t>
  </si>
  <si>
    <t>6 функциональный стерилизуемый шприц MINIBRIGHT со светодиодной подсветкой, автоклавируемый</t>
  </si>
  <si>
    <t>Полимеризационная лампа  SATELEC MINILED светодиодная</t>
  </si>
  <si>
    <t>Полимеризационная лампа  SATELEC MINILED AUTOFOCUS светодиодная с автофокусом</t>
  </si>
  <si>
    <t xml:space="preserve">Полимеризационная лампа  MECTRON STARLIGHT-SX5 для LINEA  </t>
  </si>
  <si>
    <t>Комплект скайлера SATELEC NEWTRON с полимеризационной лампой  SATELEC MINILED светодиодной</t>
  </si>
  <si>
    <t xml:space="preserve">Электрический микромотор BIEN AIR MC3LK ISO 300 с фиброоптикой, с внутренней, раздельной подачей воздуха и воды для спрея </t>
  </si>
  <si>
    <t xml:space="preserve">Электрический микромотор FARO MICROMOTOR MODO IL 40 000об/мин., с внутренней, раздельной подачей воздуха и воды для спрея </t>
  </si>
  <si>
    <t xml:space="preserve">Электрический микромотор FARO MICROMOTOR MODO IL с фиброоптикой 40 000об/мин., с внутренней, раздельной подачей воздуха и воды для спрея </t>
  </si>
  <si>
    <t>Функция продувки воздухом спрея микромотора без его вращения (Chip Blower для микромотора)</t>
  </si>
  <si>
    <t>Дополнительная стоимость установки 2 микромоторов и скайлера</t>
  </si>
  <si>
    <t>Турбинный шланг прямой с разъемом BORDEN, продувка</t>
  </si>
  <si>
    <t>Функция изменения скорости вращения турбинного наконечника в зависимости от положения педали (прогрессивная турбина)</t>
  </si>
  <si>
    <t>Фиксатор рычагов инструментов в рабочем состоянии (на один рычаг)</t>
  </si>
  <si>
    <t>Негатоскоп на модуле врача для просмотра интраоральных снимков</t>
  </si>
  <si>
    <t>Столик для инструментов с креплением на модуль врача</t>
  </si>
  <si>
    <t>Большой (двойной) столик для инструментов с креплением на модуль врача</t>
  </si>
  <si>
    <t>Соленоидные клапана выключения воды и воздуха при выключении электропитания установки</t>
  </si>
  <si>
    <t>Подогрев воды для спрея максимально для 2-х инструментов</t>
  </si>
  <si>
    <t>Внешний дополнительный держатель для шприца или полимеризационной лампы на месте ассистента</t>
  </si>
  <si>
    <t>6 функциональный стерилизуемый шприц MINILIGHT с прямым шлангом на месте ассистента</t>
  </si>
  <si>
    <t>6 функциональный стерилизуемый шприц MINILIGHT с фиброоптикой, с прямым шлангом на месте ассистента</t>
  </si>
  <si>
    <t xml:space="preserve">Полимеризационная лампа  SATELEC MINILED на месте ассистента </t>
  </si>
  <si>
    <t>Полимеризационная лампа  SATELEC MINILED AUTOFOCUS светодиодная на месте ассистента</t>
  </si>
  <si>
    <t xml:space="preserve">Полимеризационная лампа  MECTRON STARLIGHT S на месте ассистента </t>
  </si>
  <si>
    <t>Система дезинфекции магистральной воды METASYS</t>
  </si>
  <si>
    <t>Система дезинфекции системы аспирации METASYS H1</t>
  </si>
  <si>
    <t>Комплект автономной  воды с внешним креплением на гидроблоке и возможностью переключения на магистральную подачу воды</t>
  </si>
  <si>
    <t>Дополнительная стоимость монтажа комплекта автономной  воды внутри гидроблока</t>
  </si>
  <si>
    <t>Светильник FARO EDY с инфракрасным включением/выключением</t>
  </si>
  <si>
    <t>Потолочная штанга крепления светильника с трансформатором</t>
  </si>
  <si>
    <t>Светильник FARO EDY с потолочным креплением</t>
  </si>
  <si>
    <t>Светильник  FARO LED LAMP ALYA светодиодный с плавной регулировкой освещенности до 35.000 люкс, съемные автоклавируемые ручки</t>
  </si>
  <si>
    <t>Светильник хирургический</t>
  </si>
  <si>
    <t xml:space="preserve">Стоматологическое кресло ARCADIA P с левым подлокотником </t>
  </si>
  <si>
    <t>Подголовник с двойной подвижностью ARCADIA/SWAN</t>
  </si>
  <si>
    <t>Подголовник с двойной подвижностью MOON</t>
  </si>
  <si>
    <t>Стандартный подголовник с центральной кнопкой MOON</t>
  </si>
  <si>
    <t xml:space="preserve">Комфортная спинка для  кресел ARCADIA/SWAN </t>
  </si>
  <si>
    <t xml:space="preserve">Комфортная спинка для  кресел ARCADIA EX/EXT </t>
  </si>
  <si>
    <t xml:space="preserve">Спинка кресла SWAN для ARCADIA </t>
  </si>
  <si>
    <t xml:space="preserve">Напольный блок подводок для кресел ARCADIA EX EXT </t>
  </si>
  <si>
    <t xml:space="preserve">Плата для установки одной программы для кресла и возврата спинки в предыдущее положение (только для Arcadia Ext) </t>
  </si>
  <si>
    <t>Правый подлокотник для кресла Arcadia EXТ</t>
  </si>
  <si>
    <t>Напольный блок подводок для кресел ARCADIA</t>
  </si>
  <si>
    <t xml:space="preserve">Правый подлокотник для кресла ARCADIA-P </t>
  </si>
  <si>
    <t>Удлиненная спинка для кресла MOON</t>
  </si>
  <si>
    <t xml:space="preserve">Напольный блок подводок для кресел MOON </t>
  </si>
  <si>
    <t>Правый подлокотник для кресла SWAN</t>
  </si>
  <si>
    <t xml:space="preserve">Сиденье для детей </t>
  </si>
  <si>
    <t>Стул для врача и ассистента mod. Star</t>
  </si>
  <si>
    <t xml:space="preserve">Комбинированный сепаратор METASYS MST1 непрерывного действия с амальгамосепаратором для гидроблока SELENIA </t>
  </si>
  <si>
    <t>Встроенный сепаратор METASYS ECO непрерывного действия для блока Selenia</t>
  </si>
  <si>
    <t>Компактный амальгамосепаратор METASYS DYNAMIC непрерывного действия для блока Selenia</t>
  </si>
  <si>
    <t xml:space="preserve">Клапан электропневматический,  Mignon 04, Cattani (024150) </t>
  </si>
  <si>
    <t xml:space="preserve">Клапан электропневматический,  METASYS </t>
  </si>
  <si>
    <t>Клапан электропневматический,  DURR</t>
  </si>
  <si>
    <t>Клапан электропневматический, дренажный, METASYS  для гидроблока SELENIA</t>
  </si>
  <si>
    <t>Клапан электропневматический, дренажный, DURR для гидроблока SELENIA</t>
  </si>
  <si>
    <t>Доработка гидроблока для врача левши</t>
  </si>
  <si>
    <t>Доработка места ассистента для врача левши</t>
  </si>
  <si>
    <t>Доработка кресла ARCADIA/SWAN  для врача левши</t>
  </si>
  <si>
    <t>Доработка кресла MOON  для врача левши</t>
  </si>
  <si>
    <t>Стойка светильника с креплением для монитора (только два кабеля для интраоральной видеокамеры и монитора)</t>
  </si>
  <si>
    <t xml:space="preserve">Стойка светильника с креплением для монитора (с кабелями для подключения интраоральной камеры,монитора, RVG, PC, TV) для </t>
  </si>
  <si>
    <t>Комплект кабелей для установки (интраоральной камеры и монитора)</t>
  </si>
  <si>
    <t xml:space="preserve">Монитор LCD (Neovo) размером 17" с защитным стеклом и низковольтным питанием, медицинский </t>
  </si>
  <si>
    <t>Защитный декоративный кожух держателя монитора</t>
  </si>
  <si>
    <t>Держатель интраоральной видеокамеры на мониторе</t>
  </si>
  <si>
    <t>Место работы ассистента с 2 шлангами на фиксированном кронштейне</t>
  </si>
  <si>
    <t>Интраоральная камера SATELEC 617, монитор 17" на стойке светильника с креплением для монитора (только с кабелями для подключения камеры и монитора) на месте ассистента</t>
  </si>
  <si>
    <t>Интраоральная камера SATELEC 617, монитор 17" на стойке светильника с креплением для монитора (со всеми кабелями для подключения камеры, монитора, визиографа, компьютера, телевизора) на месте ассистента</t>
  </si>
  <si>
    <t>Инструменты</t>
  </si>
  <si>
    <t>Пистолеты вода-воздух</t>
  </si>
  <si>
    <t>Лампы полимеризационные</t>
  </si>
  <si>
    <t>Пьезоэлектрический скайлер SATELEC SP NEWTRON, стерилизуемый, с режимами PERIO-ENDO</t>
  </si>
  <si>
    <t xml:space="preserve">Пьезоэлектрический скайлер SATELEC SP NEWTRON с фиброоптикой,  с режимами PERIO-ENDO, стерилизуемый </t>
  </si>
  <si>
    <t>Пьезоэлектрический скайлер MECTRON, стерилизуемый, с прямым шлангом</t>
  </si>
  <si>
    <t>Скайлеры</t>
  </si>
  <si>
    <t>Микромоторы</t>
  </si>
  <si>
    <t xml:space="preserve">Электрический микромотор BIEN AIR, без подсветки, с внутренней, раздельной подачей воздуха и воды для спрея </t>
  </si>
  <si>
    <t xml:space="preserve">Электрический микромотор BIEN AIR MC3, без подстветки, с внутренней, раздельной подачей воздуха и воды для спрея </t>
  </si>
  <si>
    <t>Турбинный шланг прямой с разъемом Midwest, продувка</t>
  </si>
  <si>
    <t>Турбинные шланги</t>
  </si>
  <si>
    <t>Свободное гнездо/Free holder</t>
  </si>
  <si>
    <t>222</t>
  </si>
  <si>
    <t>111</t>
  </si>
  <si>
    <t>Опции столика врача</t>
  </si>
  <si>
    <t>Оснащение столика ассистента</t>
  </si>
  <si>
    <t>3 функциональный стерилизуемый шприц MINILIGHT с прямым шлангом на месте ассистента</t>
  </si>
  <si>
    <t>Гидроблок</t>
  </si>
  <si>
    <t>Дезинфекция</t>
  </si>
  <si>
    <t>Комплект для установки автономной воды на инструменты (Ст.-Сервис)</t>
  </si>
  <si>
    <t>Аспирация</t>
  </si>
  <si>
    <t>Опции светильника</t>
  </si>
  <si>
    <t>Дополнительные опции гидроблока</t>
  </si>
  <si>
    <t xml:space="preserve">Опции кресла ARCADIA EXT </t>
  </si>
  <si>
    <t>Опции кресла ARCADIA Р</t>
  </si>
  <si>
    <t>Опции кресла ARCADIA MOON</t>
  </si>
  <si>
    <t>Опции кресла SWAN</t>
  </si>
  <si>
    <t xml:space="preserve">Правый подлокотник для кресла MOON </t>
  </si>
  <si>
    <t>Дополнительная стоимость доработки для врача-левши</t>
  </si>
  <si>
    <t>прайс лист 2009</t>
  </si>
  <si>
    <t>Кресло MOON с синхронизируемым левым подлокотником, синхронизируемым Тренденленбургским положением, 3 програмируемые положения, положение к плевательнице, положение "0", возврат в последнюю рабочую позицию, системой безопасности опускания кресла</t>
  </si>
  <si>
    <t>Светильник POLARIS A LED светодиодный, бестеневой, с плавной регулировкой освещенности от 15 000 до  30 000 люкс, регулировка цветности света от 4 200 К (теплый) до 6 000 К (холодный),  срок службы 50 000 часов.</t>
  </si>
  <si>
    <t>Стоматологическое кресло SWAN с левым подлокотником, синхронизированное движение опоры для ног, подлокотников, встроенный механизм, предотвращающий "эффект раздевания", 9 программ</t>
  </si>
  <si>
    <t>Встроенный сепаратор Cattani со смывом колбы</t>
  </si>
  <si>
    <t>Кресло Arcadia EXТ электромеханическое, с левым подлокотником, 3 программы, движениями в положение для сплевывания и положение "0", системой безопасности опускания кресла, стабилизационным рычагом, управление креслом с педали и со спинки</t>
  </si>
  <si>
    <t>Комплект для монтажа скайлера (без наконечника, без шланга, без платы: Сто.-Сервис)</t>
  </si>
  <si>
    <t>Место работы ассистента с 2 шлангами на поворотной штанге с одинарной подвижностью</t>
  </si>
  <si>
    <t>Место работы ассистента с 2 шлангами на поворотной пантографической штанге с двойной подвижностью</t>
  </si>
  <si>
    <t>курс ЦБ+2%</t>
  </si>
  <si>
    <t>Держатель шлангов аспирации на столике врача</t>
  </si>
  <si>
    <t>Интраоральная камера SATELEC 717, монитор 17" на стойке светильника с креплением для монитора (только с кабелями для подключения камеры и монитора) на месте ассистента/врача</t>
  </si>
  <si>
    <t>Интраоральная камера SATELEC 717, монитор 17" на стойке светильника с креплением для монитора (со всеми кабелями для подключения камеры, монитора, визиографа, компьютера, телевизора) на месте ассистента/врача</t>
  </si>
  <si>
    <t>Командировочные расходы</t>
  </si>
  <si>
    <t>Итого с монтажем</t>
  </si>
  <si>
    <t>тел 8-499-755-90-91</t>
  </si>
  <si>
    <t>toptopkr@gmail.com</t>
  </si>
  <si>
    <t>www.stomamart.ru</t>
  </si>
  <si>
    <t>Монтаж (не входит в цену установки)</t>
  </si>
  <si>
    <t>ООО "Топ Дент"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</si>
</sst>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$&quot;#,##0.00"/>
    <numFmt numFmtId="198" formatCode="mmmm\ d\,\ yyyy"/>
    <numFmt numFmtId="199" formatCode="d\-mmm\-yyyy"/>
    <numFmt numFmtId="200" formatCode="mmm\-yyyy"/>
    <numFmt numFmtId="201" formatCode="0.0%"/>
    <numFmt numFmtId="202" formatCode="0_)"/>
    <numFmt numFmtId="203" formatCode="0.00%_)"/>
    <numFmt numFmtId="204" formatCode="[$-409]dddd\,\ mmmm\ dd\,\ yyyy"/>
    <numFmt numFmtId="205" formatCode="m/d/yyyy_)"/>
    <numFmt numFmtId="206" formatCode="0.00?%_)"/>
    <numFmt numFmtId="207" formatCode="0.0??%_)"/>
    <numFmt numFmtId="208" formatCode="#,##0.00&quot;р.&quot;"/>
    <numFmt numFmtId="209" formatCode="[$-FC19]d\ mmmm\ yyyy\ &quot;г.&quot;"/>
    <numFmt numFmtId="210" formatCode="#,##0.0"/>
    <numFmt numFmtId="211" formatCode="0.0000000"/>
    <numFmt numFmtId="212" formatCode="dd/mm/yy;@"/>
  </numFmts>
  <fonts count="31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2"/>
      <color indexed="12"/>
      <name val="Arial Cyr"/>
      <family val="0"/>
    </font>
    <font>
      <b/>
      <u val="single"/>
      <sz val="12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8" fillId="20" borderId="13" xfId="0" applyFont="1" applyFill="1" applyBorder="1" applyAlignment="1">
      <alignment vertical="top"/>
    </xf>
    <xf numFmtId="49" fontId="8" fillId="20" borderId="14" xfId="0" applyNumberFormat="1" applyFont="1" applyFill="1" applyBorder="1" applyAlignment="1">
      <alignment horizontal="center" vertical="top"/>
    </xf>
    <xf numFmtId="0" fontId="8" fillId="20" borderId="14" xfId="0" applyNumberFormat="1" applyFont="1" applyFill="1" applyBorder="1" applyAlignment="1">
      <alignment vertical="top"/>
    </xf>
    <xf numFmtId="4" fontId="8" fillId="20" borderId="14" xfId="0" applyNumberFormat="1" applyFont="1" applyFill="1" applyBorder="1" applyAlignment="1">
      <alignment vertical="top"/>
    </xf>
    <xf numFmtId="4" fontId="8" fillId="20" borderId="15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6" xfId="0" applyNumberFormat="1" applyFill="1" applyBorder="1" applyAlignment="1">
      <alignment horizontal="left" vertical="top" wrapText="1"/>
    </xf>
    <xf numFmtId="4" fontId="0" fillId="0" borderId="16" xfId="0" applyNumberFormat="1" applyFill="1" applyBorder="1" applyAlignment="1">
      <alignment horizontal="right" vertical="top"/>
    </xf>
    <xf numFmtId="0" fontId="0" fillId="0" borderId="16" xfId="0" applyNumberFormat="1" applyBorder="1" applyAlignment="1">
      <alignment horizontal="center" vertical="top"/>
    </xf>
    <xf numFmtId="0" fontId="0" fillId="4" borderId="16" xfId="0" applyNumberForma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16" xfId="0" applyNumberFormat="1" applyFont="1" applyFill="1" applyBorder="1" applyAlignment="1">
      <alignment vertical="top" wrapText="1"/>
    </xf>
    <xf numFmtId="0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6" xfId="0" applyNumberFormat="1" applyFill="1" applyBorder="1" applyAlignment="1">
      <alignment horizontal="left"/>
    </xf>
    <xf numFmtId="4" fontId="0" fillId="0" borderId="16" xfId="0" applyNumberFormat="1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vertical="top"/>
    </xf>
    <xf numFmtId="0" fontId="0" fillId="0" borderId="16" xfId="0" applyNumberFormat="1" applyFill="1" applyBorder="1" applyAlignment="1">
      <alignment horizontal="center" vertical="top"/>
    </xf>
    <xf numFmtId="4" fontId="0" fillId="0" borderId="17" xfId="0" applyNumberFormat="1" applyBorder="1" applyAlignment="1">
      <alignment/>
    </xf>
    <xf numFmtId="0" fontId="1" fillId="24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 horizontal="center"/>
    </xf>
    <xf numFmtId="0" fontId="1" fillId="24" borderId="16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/>
    </xf>
    <xf numFmtId="0" fontId="0" fillId="0" borderId="18" xfId="0" applyBorder="1" applyAlignment="1">
      <alignment vertical="top"/>
    </xf>
    <xf numFmtId="4" fontId="0" fillId="0" borderId="18" xfId="0" applyNumberFormat="1" applyFill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20" borderId="13" xfId="0" applyNumberFormat="1" applyFill="1" applyBorder="1" applyAlignment="1">
      <alignment vertical="top"/>
    </xf>
    <xf numFmtId="4" fontId="0" fillId="20" borderId="14" xfId="0" applyNumberFormat="1" applyFill="1" applyBorder="1" applyAlignment="1">
      <alignment horizontal="center" vertical="top" wrapText="1"/>
    </xf>
    <xf numFmtId="0" fontId="0" fillId="20" borderId="15" xfId="0" applyNumberFormat="1" applyFill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0" fontId="8" fillId="20" borderId="16" xfId="0" applyFont="1" applyFill="1" applyBorder="1" applyAlignment="1">
      <alignment vertical="top"/>
    </xf>
    <xf numFmtId="4" fontId="8" fillId="20" borderId="16" xfId="0" applyNumberFormat="1" applyFont="1" applyFill="1" applyBorder="1" applyAlignment="1">
      <alignment vertical="top"/>
    </xf>
    <xf numFmtId="0" fontId="8" fillId="20" borderId="16" xfId="0" applyNumberFormat="1" applyFont="1" applyFill="1" applyBorder="1" applyAlignment="1">
      <alignment horizontal="center"/>
    </xf>
    <xf numFmtId="0" fontId="8" fillId="20" borderId="16" xfId="0" applyFont="1" applyFill="1" applyBorder="1" applyAlignment="1">
      <alignment/>
    </xf>
    <xf numFmtId="4" fontId="8" fillId="20" borderId="16" xfId="0" applyNumberFormat="1" applyFont="1" applyFill="1" applyBorder="1" applyAlignment="1">
      <alignment/>
    </xf>
    <xf numFmtId="4" fontId="0" fillId="0" borderId="0" xfId="0" applyNumberFormat="1" applyAlignment="1">
      <alignment vertical="top"/>
    </xf>
    <xf numFmtId="0" fontId="5" fillId="0" borderId="0" xfId="0" applyNumberFormat="1" applyFont="1" applyFill="1" applyAlignment="1">
      <alignment horizontal="center" vertical="top" wrapText="1"/>
    </xf>
    <xf numFmtId="0" fontId="0" fillId="25" borderId="16" xfId="0" applyFill="1" applyBorder="1" applyAlignment="1">
      <alignment vertical="top"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59" applyFill="1" applyBorder="1" applyAlignment="1">
      <alignment vertical="top"/>
      <protection/>
    </xf>
    <xf numFmtId="4" fontId="0" fillId="25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11" fillId="0" borderId="18" xfId="0" applyFont="1" applyBorder="1" applyAlignment="1">
      <alignment/>
    </xf>
    <xf numFmtId="0" fontId="0" fillId="0" borderId="18" xfId="0" applyNumberForma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0" fontId="11" fillId="0" borderId="20" xfId="0" applyFont="1" applyBorder="1" applyAlignment="1">
      <alignment/>
    </xf>
    <xf numFmtId="0" fontId="10" fillId="0" borderId="20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  <xf numFmtId="0" fontId="11" fillId="0" borderId="21" xfId="0" applyFont="1" applyBorder="1" applyAlignment="1">
      <alignment/>
    </xf>
    <xf numFmtId="0" fontId="11" fillId="0" borderId="21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 horizontal="center"/>
    </xf>
    <xf numFmtId="0" fontId="30" fillId="0" borderId="0" xfId="42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srv\USERS\Andrew\MY_HISTORY\2008_04_14%20STOMATORG\OMS\OMS%20constructor%20project\Excel%20constructor%20project\2%20Tempo%20ELX%20configur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o ELX"/>
      <sheetName val="Лист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ptopkr@gmail.com" TargetMode="External" /><Relationship Id="rId2" Type="http://schemas.openxmlformats.org/officeDocument/2006/relationships/hyperlink" Target="http://www.stomamart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3"/>
  </sheetPr>
  <dimension ref="A1:L60"/>
  <sheetViews>
    <sheetView tabSelected="1" zoomScaleSheetLayoutView="100" zoomScalePageLayoutView="0" workbookViewId="0" topLeftCell="A1">
      <selection activeCell="G37" sqref="G37"/>
    </sheetView>
  </sheetViews>
  <sheetFormatPr defaultColWidth="9.00390625" defaultRowHeight="12.75"/>
  <cols>
    <col min="1" max="1" width="25.00390625" style="0" customWidth="1"/>
    <col min="2" max="2" width="12.00390625" style="0" customWidth="1"/>
    <col min="3" max="3" width="73.875" style="29" customWidth="1"/>
    <col min="4" max="4" width="14.125" style="2" customWidth="1"/>
    <col min="5" max="5" width="15.625" style="2" customWidth="1"/>
    <col min="6" max="6" width="12.25390625" style="2" customWidth="1"/>
    <col min="7" max="8" width="9.125" style="2" customWidth="1"/>
  </cols>
  <sheetData>
    <row r="1" spans="1:8" ht="18">
      <c r="A1" s="83" t="s">
        <v>179</v>
      </c>
      <c r="B1" s="1" t="s">
        <v>28</v>
      </c>
      <c r="C1" s="4" t="s">
        <v>48</v>
      </c>
      <c r="F1"/>
      <c r="G1"/>
      <c r="H1"/>
    </row>
    <row r="2" spans="1:8" ht="18">
      <c r="A2" s="84" t="s">
        <v>175</v>
      </c>
      <c r="B2" s="1" t="s">
        <v>28</v>
      </c>
      <c r="C2" s="4" t="s">
        <v>29</v>
      </c>
      <c r="F2"/>
      <c r="G2"/>
      <c r="H2"/>
    </row>
    <row r="3" spans="1:8" ht="18">
      <c r="A3" s="85" t="s">
        <v>176</v>
      </c>
      <c r="B3" s="1" t="s">
        <v>28</v>
      </c>
      <c r="C3" s="5" t="s">
        <v>30</v>
      </c>
      <c r="F3"/>
      <c r="G3"/>
      <c r="H3"/>
    </row>
    <row r="4" spans="1:8" ht="2.25" customHeight="1">
      <c r="A4" s="83"/>
      <c r="B4" s="1" t="s">
        <v>28</v>
      </c>
      <c r="C4" s="5"/>
      <c r="D4" s="6"/>
      <c r="E4" s="7"/>
      <c r="F4"/>
      <c r="G4"/>
      <c r="H4"/>
    </row>
    <row r="5" spans="1:8" ht="18.75" thickBot="1">
      <c r="A5" s="85" t="s">
        <v>177</v>
      </c>
      <c r="B5" s="1" t="s">
        <v>28</v>
      </c>
      <c r="C5" s="5"/>
      <c r="D5" s="67" t="s">
        <v>169</v>
      </c>
      <c r="E5" s="66">
        <v>67</v>
      </c>
      <c r="F5"/>
      <c r="G5"/>
      <c r="H5"/>
    </row>
    <row r="6" spans="1:5" s="13" customFormat="1" ht="15" thickBot="1">
      <c r="A6" s="8"/>
      <c r="B6" s="9" t="s">
        <v>31</v>
      </c>
      <c r="C6" s="10" t="s">
        <v>32</v>
      </c>
      <c r="D6" s="11" t="s">
        <v>33</v>
      </c>
      <c r="E6" s="12" t="s">
        <v>34</v>
      </c>
    </row>
    <row r="7" spans="1:12" s="20" customFormat="1" ht="15">
      <c r="A7" s="53" t="s">
        <v>0</v>
      </c>
      <c r="B7" s="55">
        <v>508608</v>
      </c>
      <c r="C7" s="56" t="s">
        <v>50</v>
      </c>
      <c r="D7" s="57">
        <v>3000</v>
      </c>
      <c r="E7" s="54">
        <f>D7*курс</f>
        <v>201000</v>
      </c>
      <c r="F7" s="19"/>
      <c r="H7" s="21"/>
      <c r="I7" s="21"/>
      <c r="J7" s="21"/>
      <c r="K7" s="21"/>
      <c r="L7" s="21"/>
    </row>
    <row r="8" spans="1:5" s="3" customFormat="1" ht="60" customHeight="1">
      <c r="A8" s="22" t="s">
        <v>35</v>
      </c>
      <c r="B8" s="22" t="s">
        <v>36</v>
      </c>
      <c r="C8" s="23" t="s">
        <v>49</v>
      </c>
      <c r="D8" s="24"/>
      <c r="E8" s="24"/>
    </row>
    <row r="9" spans="1:12" s="20" customFormat="1" ht="15">
      <c r="A9" s="14"/>
      <c r="B9" s="15"/>
      <c r="C9" s="16" t="s">
        <v>1</v>
      </c>
      <c r="D9" s="17"/>
      <c r="E9" s="18"/>
      <c r="F9" s="19"/>
      <c r="H9" s="21"/>
      <c r="I9" s="21"/>
      <c r="J9" s="21"/>
      <c r="K9" s="21"/>
      <c r="L9" s="21"/>
    </row>
    <row r="10" spans="1:5" s="3" customFormat="1" ht="12.75">
      <c r="A10" s="60" t="s">
        <v>2</v>
      </c>
      <c r="B10" s="25">
        <f>VLOOKUP(C10,[0]!прайс,3,FALSE)</f>
        <v>512705</v>
      </c>
      <c r="C10" s="26" t="s">
        <v>56</v>
      </c>
      <c r="D10" s="52">
        <f>VLOOKUP(C10,[0]!прайс,2,FALSE)</f>
        <v>282.55500000000006</v>
      </c>
      <c r="E10" s="24">
        <f aca="true" t="shared" si="0" ref="E10:E53">D10*курс</f>
        <v>18931.185000000005</v>
      </c>
    </row>
    <row r="11" spans="1:5" s="3" customFormat="1" ht="12.75">
      <c r="A11" s="60" t="s">
        <v>3</v>
      </c>
      <c r="B11" s="25" t="str">
        <f>VLOOKUP(C11,[0]!прайс,3,FALSE)</f>
        <v>111</v>
      </c>
      <c r="C11" s="26" t="s">
        <v>40</v>
      </c>
      <c r="D11" s="52">
        <f>VLOOKUP(C11,[0]!прайс,2,FALSE)</f>
        <v>0</v>
      </c>
      <c r="E11" s="24">
        <f t="shared" si="0"/>
        <v>0</v>
      </c>
    </row>
    <row r="12" spans="1:5" s="3" customFormat="1" ht="25.5">
      <c r="A12" s="60" t="s">
        <v>4</v>
      </c>
      <c r="B12" s="25">
        <f>VLOOKUP(C12,[0]!прайс,3,FALSE)</f>
        <v>512542</v>
      </c>
      <c r="C12" s="26" t="s">
        <v>38</v>
      </c>
      <c r="D12" s="52">
        <f>VLOOKUP(C12,[0]!прайс,2,FALSE)</f>
        <v>823.032</v>
      </c>
      <c r="E12" s="24">
        <f t="shared" si="0"/>
        <v>55143.144</v>
      </c>
    </row>
    <row r="13" spans="1:5" s="3" customFormat="1" ht="12.75">
      <c r="A13" s="60" t="s">
        <v>5</v>
      </c>
      <c r="B13" s="25">
        <f>VLOOKUP(C13,[0]!прайс,3,FALSE)</f>
        <v>512530</v>
      </c>
      <c r="C13" s="26" t="s">
        <v>39</v>
      </c>
      <c r="D13" s="52">
        <f>VLOOKUP(C13,[0]!прайс,2,FALSE)</f>
        <v>398.475</v>
      </c>
      <c r="E13" s="24">
        <f t="shared" si="0"/>
        <v>26697.825</v>
      </c>
    </row>
    <row r="14" spans="1:12" s="3" customFormat="1" ht="12.75">
      <c r="A14" s="22" t="s">
        <v>6</v>
      </c>
      <c r="B14" s="25">
        <f>VLOOKUP(C14,[0]!прайс,3,FALSE)</f>
        <v>510085</v>
      </c>
      <c r="C14" s="26" t="s">
        <v>73</v>
      </c>
      <c r="D14" s="52">
        <f>VLOOKUP(C14,[0]!прайс,2,FALSE)</f>
        <v>188.37</v>
      </c>
      <c r="E14" s="24">
        <f t="shared" si="0"/>
        <v>12620.79</v>
      </c>
      <c r="H14" s="27"/>
      <c r="I14" s="27"/>
      <c r="J14" s="27"/>
      <c r="K14" s="27"/>
      <c r="L14" s="27"/>
    </row>
    <row r="15" spans="1:12" s="3" customFormat="1" ht="12.75">
      <c r="A15" s="22" t="s">
        <v>6</v>
      </c>
      <c r="B15" s="25" t="str">
        <f>VLOOKUP(C15,[0]!прайс,3,FALSE)</f>
        <v>111</v>
      </c>
      <c r="C15" s="26" t="s">
        <v>40</v>
      </c>
      <c r="D15" s="52">
        <f>VLOOKUP(C15,[0]!прайс,2,FALSE)</f>
        <v>0</v>
      </c>
      <c r="E15" s="24">
        <f t="shared" si="0"/>
        <v>0</v>
      </c>
      <c r="H15" s="27"/>
      <c r="I15" s="27"/>
      <c r="J15" s="27"/>
      <c r="K15" s="27"/>
      <c r="L15" s="27"/>
    </row>
    <row r="16" spans="1:12" s="3" customFormat="1" ht="12.75">
      <c r="A16" s="22" t="s">
        <v>6</v>
      </c>
      <c r="B16" s="25" t="str">
        <f>VLOOKUP(C16,[0]!прайс,3,FALSE)</f>
        <v>111</v>
      </c>
      <c r="C16" s="26" t="s">
        <v>40</v>
      </c>
      <c r="D16" s="52">
        <f>VLOOKUP(C16,[0]!прайс,2,FALSE)</f>
        <v>0</v>
      </c>
      <c r="E16" s="24">
        <f t="shared" si="0"/>
        <v>0</v>
      </c>
      <c r="H16" s="27"/>
      <c r="I16" s="27"/>
      <c r="J16" s="27"/>
      <c r="K16" s="27"/>
      <c r="L16" s="27"/>
    </row>
    <row r="17" spans="1:12" s="20" customFormat="1" ht="15">
      <c r="A17" s="14"/>
      <c r="B17" s="15"/>
      <c r="C17" s="16" t="s">
        <v>7</v>
      </c>
      <c r="D17" s="17"/>
      <c r="E17" s="18"/>
      <c r="F17" s="19"/>
      <c r="H17" s="21"/>
      <c r="I17" s="21"/>
      <c r="J17" s="21"/>
      <c r="K17" s="21"/>
      <c r="L17" s="21"/>
    </row>
    <row r="18" spans="1:12" s="3" customFormat="1" ht="25.5">
      <c r="A18" s="60" t="s">
        <v>7</v>
      </c>
      <c r="B18" s="25">
        <f>VLOOKUP(C18,[0]!прайс,3,FALSE)</f>
        <v>510077</v>
      </c>
      <c r="C18" s="26" t="s">
        <v>167</v>
      </c>
      <c r="D18" s="52">
        <v>650</v>
      </c>
      <c r="E18" s="24">
        <f t="shared" si="0"/>
        <v>43550</v>
      </c>
      <c r="H18" s="27"/>
      <c r="I18" s="27"/>
      <c r="J18" s="27"/>
      <c r="K18" s="27"/>
      <c r="L18" s="27"/>
    </row>
    <row r="19" spans="1:12" s="3" customFormat="1" ht="14.25" customHeight="1">
      <c r="A19" s="60" t="s">
        <v>8</v>
      </c>
      <c r="B19" s="25">
        <v>222</v>
      </c>
      <c r="C19" s="28" t="s">
        <v>9</v>
      </c>
      <c r="D19" s="52">
        <v>0</v>
      </c>
      <c r="E19" s="52">
        <v>0</v>
      </c>
      <c r="H19" s="27"/>
      <c r="I19" s="27"/>
      <c r="J19" s="27"/>
      <c r="K19" s="27"/>
      <c r="L19" s="27"/>
    </row>
    <row r="20" spans="1:12" s="3" customFormat="1" ht="14.25" customHeight="1">
      <c r="A20" s="60" t="s">
        <v>10</v>
      </c>
      <c r="B20" s="25">
        <v>222</v>
      </c>
      <c r="C20" s="28" t="s">
        <v>11</v>
      </c>
      <c r="D20" s="52">
        <v>0</v>
      </c>
      <c r="E20" s="52">
        <v>0</v>
      </c>
      <c r="H20" s="27"/>
      <c r="I20" s="27"/>
      <c r="J20" s="27"/>
      <c r="K20" s="27"/>
      <c r="L20" s="27"/>
    </row>
    <row r="21" spans="1:5" s="3" customFormat="1" ht="12.75">
      <c r="A21" s="60" t="s">
        <v>12</v>
      </c>
      <c r="B21" s="25">
        <f>VLOOKUP(C21,[0]!прайс,3,FALSE)</f>
        <v>510016</v>
      </c>
      <c r="C21" s="26" t="s">
        <v>41</v>
      </c>
      <c r="D21" s="52">
        <v>350</v>
      </c>
      <c r="E21" s="24">
        <f t="shared" si="0"/>
        <v>23450</v>
      </c>
    </row>
    <row r="22" spans="1:5" s="3" customFormat="1" ht="12.75">
      <c r="A22" s="22" t="s">
        <v>13</v>
      </c>
      <c r="B22" s="25" t="str">
        <f>VLOOKUP(C22,[0]!прайс,3,FALSE)</f>
        <v>111</v>
      </c>
      <c r="C22" s="26" t="s">
        <v>40</v>
      </c>
      <c r="D22" s="52">
        <f>VLOOKUP(C22,[0]!прайс,2,FALSE)</f>
        <v>0</v>
      </c>
      <c r="E22" s="24">
        <f t="shared" si="0"/>
        <v>0</v>
      </c>
    </row>
    <row r="23" spans="1:5" s="3" customFormat="1" ht="12.75">
      <c r="A23" s="22" t="s">
        <v>13</v>
      </c>
      <c r="B23" s="25" t="str">
        <f>VLOOKUP(C23,[0]!прайс,3,FALSE)</f>
        <v>111</v>
      </c>
      <c r="C23" s="26" t="s">
        <v>40</v>
      </c>
      <c r="D23" s="52">
        <f>VLOOKUP(C23,[0]!прайс,2,FALSE)</f>
        <v>0</v>
      </c>
      <c r="E23" s="24">
        <f t="shared" si="0"/>
        <v>0</v>
      </c>
    </row>
    <row r="24" spans="1:5" s="3" customFormat="1" ht="12.75">
      <c r="A24" s="22" t="s">
        <v>13</v>
      </c>
      <c r="B24" s="25" t="str">
        <f>VLOOKUP(C24,[0]!прайс,3,FALSE)</f>
        <v>111</v>
      </c>
      <c r="C24" s="26" t="s">
        <v>40</v>
      </c>
      <c r="D24" s="52">
        <f>VLOOKUP(C24,[0]!прайс,2,FALSE)</f>
        <v>0</v>
      </c>
      <c r="E24" s="24">
        <f t="shared" si="0"/>
        <v>0</v>
      </c>
    </row>
    <row r="25" spans="1:5" s="3" customFormat="1" ht="12.75">
      <c r="A25" s="22" t="s">
        <v>13</v>
      </c>
      <c r="B25" s="25" t="str">
        <f>VLOOKUP(C25,[0]!прайс,3,FALSE)</f>
        <v>111</v>
      </c>
      <c r="C25" s="26" t="s">
        <v>40</v>
      </c>
      <c r="D25" s="52">
        <f>VLOOKUP(C25,[0]!прайс,2,FALSE)</f>
        <v>0</v>
      </c>
      <c r="E25" s="24">
        <f t="shared" si="0"/>
        <v>0</v>
      </c>
    </row>
    <row r="26" spans="1:12" s="20" customFormat="1" ht="15">
      <c r="A26" s="14"/>
      <c r="B26" s="15"/>
      <c r="C26" s="16" t="s">
        <v>42</v>
      </c>
      <c r="D26" s="17"/>
      <c r="E26" s="18"/>
      <c r="F26" s="19"/>
      <c r="H26" s="21"/>
      <c r="I26" s="21"/>
      <c r="J26" s="21"/>
      <c r="K26" s="21"/>
      <c r="L26" s="21"/>
    </row>
    <row r="27" spans="1:5" s="3" customFormat="1" ht="12.75">
      <c r="A27" s="22" t="s">
        <v>14</v>
      </c>
      <c r="B27" s="25" t="str">
        <f>VLOOKUP(C27,[0]!прайс,3,FALSE)</f>
        <v>111</v>
      </c>
      <c r="C27" s="26" t="s">
        <v>40</v>
      </c>
      <c r="D27" s="52">
        <f>VLOOKUP(C27,[0]!прайс,2,FALSE)</f>
        <v>0</v>
      </c>
      <c r="E27" s="24">
        <f t="shared" si="0"/>
        <v>0</v>
      </c>
    </row>
    <row r="28" spans="1:5" s="3" customFormat="1" ht="12.75">
      <c r="A28" s="22" t="s">
        <v>14</v>
      </c>
      <c r="B28" s="25" t="str">
        <f>VLOOKUP(C28,[0]!прайс,3,FALSE)</f>
        <v>111</v>
      </c>
      <c r="C28" s="26" t="s">
        <v>40</v>
      </c>
      <c r="D28" s="52">
        <f>VLOOKUP(C28,[0]!прайс,2,FALSE)</f>
        <v>0</v>
      </c>
      <c r="E28" s="24">
        <f t="shared" si="0"/>
        <v>0</v>
      </c>
    </row>
    <row r="29" spans="1:5" s="3" customFormat="1" ht="12.75">
      <c r="A29" s="22" t="s">
        <v>14</v>
      </c>
      <c r="B29" s="25" t="str">
        <f>VLOOKUP(C29,[0]!прайс,3,FALSE)</f>
        <v>111</v>
      </c>
      <c r="C29" s="26" t="s">
        <v>40</v>
      </c>
      <c r="D29" s="52">
        <f>VLOOKUP(C29,[0]!прайс,2,FALSE)</f>
        <v>0</v>
      </c>
      <c r="E29" s="24">
        <f t="shared" si="0"/>
        <v>0</v>
      </c>
    </row>
    <row r="30" spans="1:5" s="3" customFormat="1" ht="12.75">
      <c r="A30" s="22" t="s">
        <v>14</v>
      </c>
      <c r="B30" s="25" t="str">
        <f>VLOOKUP(C30,[0]!прайс,3,FALSE)</f>
        <v>111</v>
      </c>
      <c r="C30" s="26" t="s">
        <v>40</v>
      </c>
      <c r="D30" s="52">
        <f>VLOOKUP(C30,[0]!прайс,2,FALSE)</f>
        <v>0</v>
      </c>
      <c r="E30" s="24">
        <f t="shared" si="0"/>
        <v>0</v>
      </c>
    </row>
    <row r="31" spans="1:5" s="3" customFormat="1" ht="12.75">
      <c r="A31" s="22" t="s">
        <v>14</v>
      </c>
      <c r="B31" s="25" t="str">
        <f>VLOOKUP(C31,[0]!прайс,3,FALSE)</f>
        <v>111</v>
      </c>
      <c r="C31" s="26" t="s">
        <v>40</v>
      </c>
      <c r="D31" s="52">
        <f>VLOOKUP(C31,[0]!прайс,2,FALSE)</f>
        <v>0</v>
      </c>
      <c r="E31" s="24">
        <f t="shared" si="0"/>
        <v>0</v>
      </c>
    </row>
    <row r="32" spans="1:12" s="20" customFormat="1" ht="15">
      <c r="A32" s="14"/>
      <c r="B32" s="15"/>
      <c r="C32" s="16" t="s">
        <v>15</v>
      </c>
      <c r="D32" s="17"/>
      <c r="E32" s="18"/>
      <c r="F32" s="19"/>
      <c r="H32" s="21"/>
      <c r="I32" s="21"/>
      <c r="J32" s="21"/>
      <c r="K32" s="21"/>
      <c r="L32" s="21"/>
    </row>
    <row r="33" spans="1:5" s="3" customFormat="1" ht="12.75">
      <c r="A33" s="60" t="s">
        <v>16</v>
      </c>
      <c r="B33" s="25">
        <f>VLOOKUP(C33,[0]!прайс,3,FALSE)</f>
        <v>512501</v>
      </c>
      <c r="C33" s="26" t="s">
        <v>43</v>
      </c>
      <c r="D33" s="52">
        <v>180</v>
      </c>
      <c r="E33" s="24">
        <f t="shared" si="0"/>
        <v>12060</v>
      </c>
    </row>
    <row r="34" spans="1:5" s="3" customFormat="1" ht="38.25" customHeight="1">
      <c r="A34" s="60" t="s">
        <v>15</v>
      </c>
      <c r="B34" s="25">
        <f>VLOOKUP(C34,[0]!прайс,3,FALSE)</f>
        <v>462047</v>
      </c>
      <c r="C34" s="26" t="s">
        <v>44</v>
      </c>
      <c r="D34" s="52">
        <v>800</v>
      </c>
      <c r="E34" s="24">
        <f t="shared" si="0"/>
        <v>53600</v>
      </c>
    </row>
    <row r="35" spans="1:5" s="3" customFormat="1" ht="12.75">
      <c r="A35" s="22" t="s">
        <v>17</v>
      </c>
      <c r="B35" s="25" t="str">
        <f>VLOOKUP(C35,[0]!прайс,3,FALSE)</f>
        <v>111</v>
      </c>
      <c r="C35" s="26" t="s">
        <v>40</v>
      </c>
      <c r="D35" s="52">
        <f>VLOOKUP(C35,[0]!прайс,2,FALSE)</f>
        <v>0</v>
      </c>
      <c r="E35" s="24">
        <f t="shared" si="0"/>
        <v>0</v>
      </c>
    </row>
    <row r="36" spans="1:12" s="20" customFormat="1" ht="15">
      <c r="A36" s="14"/>
      <c r="B36" s="15"/>
      <c r="C36" s="16" t="s">
        <v>18</v>
      </c>
      <c r="D36" s="17"/>
      <c r="E36" s="18"/>
      <c r="F36" s="19"/>
      <c r="H36" s="21"/>
      <c r="I36" s="21"/>
      <c r="J36" s="21"/>
      <c r="K36" s="21"/>
      <c r="L36" s="21"/>
    </row>
    <row r="37" spans="1:5" s="3" customFormat="1" ht="51.75" customHeight="1">
      <c r="A37" s="60" t="s">
        <v>19</v>
      </c>
      <c r="B37" s="25">
        <f>VLOOKUP(C37,[0]!прайс,3,FALSE)</f>
        <v>508602</v>
      </c>
      <c r="C37" s="26" t="s">
        <v>165</v>
      </c>
      <c r="D37" s="52">
        <v>3750</v>
      </c>
      <c r="E37" s="24">
        <f t="shared" si="0"/>
        <v>251250</v>
      </c>
    </row>
    <row r="38" spans="1:5" s="3" customFormat="1" ht="12.75">
      <c r="A38" s="60" t="s">
        <v>20</v>
      </c>
      <c r="B38" s="25">
        <f>VLOOKUP(C38,[0]!прайс,3,FALSE)</f>
        <v>512573</v>
      </c>
      <c r="C38" s="26" t="s">
        <v>93</v>
      </c>
      <c r="D38" s="52">
        <v>320</v>
      </c>
      <c r="E38" s="24">
        <f t="shared" si="0"/>
        <v>21440</v>
      </c>
    </row>
    <row r="39" spans="1:5" s="3" customFormat="1" ht="12.75">
      <c r="A39" s="22" t="s">
        <v>21</v>
      </c>
      <c r="B39" s="25" t="str">
        <f>VLOOKUP(C39,[0]!прайс,3,FALSE)</f>
        <v>111</v>
      </c>
      <c r="C39" s="26" t="s">
        <v>40</v>
      </c>
      <c r="D39" s="52">
        <f>VLOOKUP(C39,[0]!прайс,2,FALSE)</f>
        <v>0</v>
      </c>
      <c r="E39" s="24">
        <f t="shared" si="0"/>
        <v>0</v>
      </c>
    </row>
    <row r="40" spans="1:5" s="3" customFormat="1" ht="12.75">
      <c r="A40" s="22" t="s">
        <v>21</v>
      </c>
      <c r="B40" s="25" t="str">
        <f>VLOOKUP(C40,[0]!прайс,3,FALSE)</f>
        <v>111</v>
      </c>
      <c r="C40" s="26" t="s">
        <v>40</v>
      </c>
      <c r="D40" s="52">
        <f>VLOOKUP(C40,[0]!прайс,2,FALSE)</f>
        <v>0</v>
      </c>
      <c r="E40" s="24">
        <f t="shared" si="0"/>
        <v>0</v>
      </c>
    </row>
    <row r="41" spans="1:12" s="20" customFormat="1" ht="15">
      <c r="A41" s="14"/>
      <c r="B41" s="15"/>
      <c r="C41" s="16" t="s">
        <v>22</v>
      </c>
      <c r="D41" s="17"/>
      <c r="E41" s="18"/>
      <c r="F41" s="19"/>
      <c r="H41" s="21"/>
      <c r="I41" s="21"/>
      <c r="J41" s="21"/>
      <c r="K41" s="21"/>
      <c r="L41" s="21"/>
    </row>
    <row r="42" spans="1:5" s="3" customFormat="1" ht="12.75">
      <c r="A42" s="22" t="s">
        <v>23</v>
      </c>
      <c r="B42" s="25" t="str">
        <f>VLOOKUP(C42,[0]!прайс,3,FALSE)</f>
        <v>111</v>
      </c>
      <c r="C42" s="26" t="s">
        <v>40</v>
      </c>
      <c r="D42" s="52">
        <f>VLOOKUP(C42,[0]!прайс,2,FALSE)</f>
        <v>0</v>
      </c>
      <c r="E42" s="24">
        <f t="shared" si="0"/>
        <v>0</v>
      </c>
    </row>
    <row r="43" spans="1:5" s="3" customFormat="1" ht="12.75">
      <c r="A43" s="22" t="s">
        <v>23</v>
      </c>
      <c r="B43" s="25" t="str">
        <f>VLOOKUP(C43,[0]!прайс,3,FALSE)</f>
        <v>111</v>
      </c>
      <c r="C43" s="26" t="s">
        <v>40</v>
      </c>
      <c r="D43" s="52">
        <f>VLOOKUP(C43,[0]!прайс,2,FALSE)</f>
        <v>0</v>
      </c>
      <c r="E43" s="24">
        <f t="shared" si="0"/>
        <v>0</v>
      </c>
    </row>
    <row r="44" spans="1:5" s="3" customFormat="1" ht="12.75">
      <c r="A44" s="22" t="s">
        <v>23</v>
      </c>
      <c r="B44" s="25" t="str">
        <f>VLOOKUP(C44,[0]!прайс,3,FALSE)</f>
        <v>111</v>
      </c>
      <c r="C44" s="26" t="s">
        <v>40</v>
      </c>
      <c r="D44" s="52">
        <f>VLOOKUP(C44,[0]!прайс,2,FALSE)</f>
        <v>0</v>
      </c>
      <c r="E44" s="24">
        <f t="shared" si="0"/>
        <v>0</v>
      </c>
    </row>
    <row r="45" spans="1:12" s="20" customFormat="1" ht="15">
      <c r="A45" s="14"/>
      <c r="B45" s="15"/>
      <c r="C45" s="16" t="s">
        <v>46</v>
      </c>
      <c r="D45" s="17"/>
      <c r="E45" s="18"/>
      <c r="F45" s="19"/>
      <c r="H45" s="21"/>
      <c r="I45" s="21"/>
      <c r="J45" s="21"/>
      <c r="K45" s="21"/>
      <c r="L45" s="21"/>
    </row>
    <row r="46" spans="1:5" s="3" customFormat="1" ht="12.75">
      <c r="A46" s="22" t="s">
        <v>24</v>
      </c>
      <c r="B46" s="25" t="str">
        <f>VLOOKUP(C46,[0]!прайс,3,FALSE)</f>
        <v>111</v>
      </c>
      <c r="C46" s="26" t="s">
        <v>40</v>
      </c>
      <c r="D46" s="52">
        <f>VLOOKUP(C46,[0]!прайс,2,FALSE)</f>
        <v>0</v>
      </c>
      <c r="E46" s="24">
        <f t="shared" si="0"/>
        <v>0</v>
      </c>
    </row>
    <row r="47" spans="1:5" s="3" customFormat="1" ht="12.75">
      <c r="A47" s="22" t="s">
        <v>24</v>
      </c>
      <c r="B47" s="25" t="str">
        <f>VLOOKUP(C47,[0]!прайс,3,FALSE)</f>
        <v>111</v>
      </c>
      <c r="C47" s="26" t="s">
        <v>40</v>
      </c>
      <c r="D47" s="52">
        <f>VLOOKUP(C47,[0]!прайс,2,FALSE)</f>
        <v>0</v>
      </c>
      <c r="E47" s="24">
        <f t="shared" si="0"/>
        <v>0</v>
      </c>
    </row>
    <row r="48" spans="1:5" s="3" customFormat="1" ht="12.75">
      <c r="A48" s="22" t="s">
        <v>24</v>
      </c>
      <c r="B48" s="25" t="str">
        <f>VLOOKUP(C48,[0]!прайс,3,FALSE)</f>
        <v>111</v>
      </c>
      <c r="C48" s="26" t="s">
        <v>40</v>
      </c>
      <c r="D48" s="52">
        <f>VLOOKUP(C48,[0]!прайс,2,FALSE)</f>
        <v>0</v>
      </c>
      <c r="E48" s="24">
        <f t="shared" si="0"/>
        <v>0</v>
      </c>
    </row>
    <row r="49" spans="1:5" s="3" customFormat="1" ht="12.75">
      <c r="A49" s="22" t="s">
        <v>24</v>
      </c>
      <c r="B49" s="25" t="str">
        <f>VLOOKUP(C49,[0]!прайс,3,FALSE)</f>
        <v>111</v>
      </c>
      <c r="C49" s="26" t="s">
        <v>40</v>
      </c>
      <c r="D49" s="52">
        <f>VLOOKUP(C49,[0]!прайс,2,FALSE)</f>
        <v>0</v>
      </c>
      <c r="E49" s="24">
        <f t="shared" si="0"/>
        <v>0</v>
      </c>
    </row>
    <row r="50" spans="1:5" s="3" customFormat="1" ht="12.75">
      <c r="A50" s="22" t="s">
        <v>24</v>
      </c>
      <c r="B50" s="25" t="str">
        <f>VLOOKUP(C50,[0]!прайс,3,FALSE)</f>
        <v>111</v>
      </c>
      <c r="C50" s="26" t="s">
        <v>40</v>
      </c>
      <c r="D50" s="52">
        <f>VLOOKUP(C50,[0]!прайс,2,FALSE)</f>
        <v>0</v>
      </c>
      <c r="E50" s="24">
        <f t="shared" si="0"/>
        <v>0</v>
      </c>
    </row>
    <row r="51" spans="1:5" s="3" customFormat="1" ht="12.75">
      <c r="A51" s="22" t="s">
        <v>24</v>
      </c>
      <c r="B51" s="25" t="str">
        <f>VLOOKUP(C51,[0]!прайс,3,FALSE)</f>
        <v>111</v>
      </c>
      <c r="C51" s="26" t="s">
        <v>40</v>
      </c>
      <c r="D51" s="52">
        <f>VLOOKUP(C51,[0]!прайс,2,FALSE)</f>
        <v>0</v>
      </c>
      <c r="E51" s="24">
        <f t="shared" si="0"/>
        <v>0</v>
      </c>
    </row>
    <row r="52" spans="1:5" s="3" customFormat="1" ht="12.75">
      <c r="A52" s="22" t="s">
        <v>24</v>
      </c>
      <c r="B52" s="25" t="str">
        <f>VLOOKUP(C52,[0]!прайс,3,FALSE)</f>
        <v>111</v>
      </c>
      <c r="C52" s="26" t="s">
        <v>40</v>
      </c>
      <c r="D52" s="52">
        <f>VLOOKUP(C52,[0]!прайс,2,FALSE)</f>
        <v>0</v>
      </c>
      <c r="E52" s="24">
        <f t="shared" si="0"/>
        <v>0</v>
      </c>
    </row>
    <row r="53" spans="1:5" s="3" customFormat="1" ht="12.75">
      <c r="A53" s="22" t="s">
        <v>24</v>
      </c>
      <c r="B53" s="25" t="str">
        <f>VLOOKUP(C53,[0]!прайс,3,FALSE)</f>
        <v>111</v>
      </c>
      <c r="C53" s="26" t="s">
        <v>40</v>
      </c>
      <c r="D53" s="52">
        <f>VLOOKUP(C53,[0]!прайс,2,FALSE)</f>
        <v>0</v>
      </c>
      <c r="E53" s="24">
        <f t="shared" si="0"/>
        <v>0</v>
      </c>
    </row>
    <row r="54" spans="2:5" ht="18">
      <c r="B54" s="68"/>
      <c r="C54" s="69"/>
      <c r="D54" s="70"/>
      <c r="E54" s="71"/>
    </row>
    <row r="55" spans="2:5" s="30" customFormat="1" ht="18.75" thickBot="1">
      <c r="B55" s="72" t="s">
        <v>47</v>
      </c>
      <c r="C55" s="73"/>
      <c r="D55" s="74">
        <f>SUM(D7:D54)</f>
        <v>10742.432</v>
      </c>
      <c r="E55" s="74">
        <f>D55*курс</f>
        <v>719742.944</v>
      </c>
    </row>
    <row r="56" ht="13.5" thickTop="1">
      <c r="B56" t="s">
        <v>28</v>
      </c>
    </row>
    <row r="57" ht="12.75">
      <c r="B57" t="s">
        <v>28</v>
      </c>
    </row>
    <row r="58" spans="2:8" s="75" customFormat="1" ht="15">
      <c r="B58" s="75" t="s">
        <v>178</v>
      </c>
      <c r="C58" s="76"/>
      <c r="D58" s="77">
        <v>8000</v>
      </c>
      <c r="E58" s="77">
        <v>0</v>
      </c>
      <c r="F58" s="77"/>
      <c r="G58" s="77"/>
      <c r="H58" s="77"/>
    </row>
    <row r="59" spans="2:8" s="75" customFormat="1" ht="15">
      <c r="B59" s="75" t="s">
        <v>173</v>
      </c>
      <c r="C59" s="76"/>
      <c r="D59" s="82">
        <v>1</v>
      </c>
      <c r="E59" s="77">
        <v>0</v>
      </c>
      <c r="F59" s="77"/>
      <c r="G59" s="77"/>
      <c r="H59" s="77"/>
    </row>
    <row r="60" spans="2:8" s="75" customFormat="1" ht="20.25" customHeight="1" thickBot="1">
      <c r="B60" s="78" t="s">
        <v>174</v>
      </c>
      <c r="C60" s="79"/>
      <c r="D60" s="80"/>
      <c r="E60" s="81">
        <f>SUM(E55:E59)</f>
        <v>719742.944</v>
      </c>
      <c r="F60" s="77"/>
      <c r="G60" s="77"/>
      <c r="H60" s="77"/>
    </row>
    <row r="61" ht="13.5" thickTop="1"/>
  </sheetData>
  <sheetProtection/>
  <dataValidations count="14">
    <dataValidation type="list" allowBlank="1" showInputMessage="1" showErrorMessage="1" sqref="C14:C16">
      <formula1>опции_врача</formula1>
    </dataValidation>
    <dataValidation type="list" allowBlank="1" showInputMessage="1" showErrorMessage="1" sqref="C18">
      <formula1>столик_ассистента</formula1>
    </dataValidation>
    <dataValidation type="list" allowBlank="1" showInputMessage="1" showErrorMessage="1" sqref="C21:C25">
      <formula1>опции_ассистента</formula1>
    </dataValidation>
    <dataValidation type="list" allowBlank="1" showInputMessage="1" showErrorMessage="1" sqref="C27:C31">
      <formula1>гидроблок</formula1>
    </dataValidation>
    <dataValidation type="list" allowBlank="1" showInputMessage="1" showErrorMessage="1" sqref="C33">
      <formula1>стойка</formula1>
    </dataValidation>
    <dataValidation type="list" allowBlank="1" showInputMessage="1" showErrorMessage="1" sqref="C34">
      <formula1>светильник</formula1>
    </dataValidation>
    <dataValidation type="list" allowBlank="1" showInputMessage="1" showErrorMessage="1" sqref="C35">
      <formula1>опции_светильника</formula1>
    </dataValidation>
    <dataValidation type="list" allowBlank="1" showInputMessage="1" showErrorMessage="1" sqref="C37">
      <formula1>кресло</formula1>
    </dataValidation>
    <dataValidation type="list" allowBlank="1" showInputMessage="1" showErrorMessage="1" sqref="C38">
      <formula1>подголовник</formula1>
    </dataValidation>
    <dataValidation type="list" allowBlank="1" showInputMessage="1" showErrorMessage="1" sqref="C39:C40">
      <formula1>опции_кресла</formula1>
    </dataValidation>
    <dataValidation type="list" allowBlank="1" showInputMessage="1" showErrorMessage="1" sqref="C42:C44">
      <formula1>мультимедия</formula1>
    </dataValidation>
    <dataValidation type="list" allowBlank="1" showInputMessage="1" showErrorMessage="1" sqref="C46:C53">
      <formula1>опции</formula1>
    </dataValidation>
    <dataValidation type="list" allowBlank="1" showInputMessage="1" showErrorMessage="1" sqref="C10">
      <formula1>пистолеты</formula1>
    </dataValidation>
    <dataValidation type="list" allowBlank="1" showInputMessage="1" showErrorMessage="1" sqref="C11:C13">
      <formula1>инструменты</formula1>
    </dataValidation>
  </dataValidations>
  <hyperlinks>
    <hyperlink ref="A3" r:id="rId1" display="toptopkr@gmail.com"/>
    <hyperlink ref="A5" r:id="rId2" display="www.stomamart.ru"/>
  </hyperlinks>
  <printOptions/>
  <pageMargins left="0.75" right="0.75" top="1" bottom="1" header="0.5" footer="0.5"/>
  <pageSetup horizontalDpi="600" verticalDpi="600" orientation="portrait" paperSize="9" scale="8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79.875" style="0" customWidth="1"/>
    <col min="3" max="3" width="7.875" style="31" customWidth="1"/>
    <col min="5" max="5" width="9.125" style="2" customWidth="1"/>
  </cols>
  <sheetData>
    <row r="1" ht="18">
      <c r="A1" s="59" t="s">
        <v>50</v>
      </c>
    </row>
    <row r="2" ht="18">
      <c r="A2" s="59" t="s">
        <v>29</v>
      </c>
    </row>
    <row r="3" ht="18">
      <c r="A3" s="59" t="s">
        <v>160</v>
      </c>
    </row>
    <row r="4" spans="1:5" s="3" customFormat="1" ht="34.5" customHeight="1">
      <c r="A4" s="44" t="s">
        <v>26</v>
      </c>
      <c r="B4" s="45" t="s">
        <v>33</v>
      </c>
      <c r="C4" s="46" t="s">
        <v>25</v>
      </c>
      <c r="E4" s="58"/>
    </row>
    <row r="5" spans="1:5" s="3" customFormat="1" ht="14.25" customHeight="1">
      <c r="A5" s="49" t="s">
        <v>0</v>
      </c>
      <c r="B5" s="50"/>
      <c r="C5" s="51"/>
      <c r="E5" s="58"/>
    </row>
    <row r="6" spans="1:3" ht="12.75">
      <c r="A6" s="47" t="s">
        <v>50</v>
      </c>
      <c r="B6" s="38">
        <v>3770</v>
      </c>
      <c r="C6" s="48">
        <v>508608</v>
      </c>
    </row>
    <row r="7" spans="1:3" ht="12.75">
      <c r="A7" s="40"/>
      <c r="B7" s="34"/>
      <c r="C7" s="41"/>
    </row>
    <row r="8" spans="1:5" s="3" customFormat="1" ht="14.25" customHeight="1">
      <c r="A8" s="49" t="s">
        <v>130</v>
      </c>
      <c r="B8" s="50"/>
      <c r="C8" s="51"/>
      <c r="E8" s="2"/>
    </row>
    <row r="9" spans="1:5" s="3" customFormat="1" ht="14.25" customHeight="1">
      <c r="A9" s="49" t="s">
        <v>131</v>
      </c>
      <c r="B9" s="50"/>
      <c r="C9" s="51"/>
      <c r="E9" s="2"/>
    </row>
    <row r="10" spans="1:3" ht="12.75">
      <c r="A10" s="40" t="s">
        <v>56</v>
      </c>
      <c r="B10" s="34">
        <v>282.55500000000006</v>
      </c>
      <c r="C10" s="41">
        <v>512705</v>
      </c>
    </row>
    <row r="11" spans="1:3" ht="12.75">
      <c r="A11" s="40" t="s">
        <v>57</v>
      </c>
      <c r="B11" s="34">
        <v>344.1375</v>
      </c>
      <c r="C11" s="41">
        <v>511330</v>
      </c>
    </row>
    <row r="12" spans="1:3" ht="12.75">
      <c r="A12" s="40" t="s">
        <v>58</v>
      </c>
      <c r="B12" s="34">
        <v>427.45500000000004</v>
      </c>
      <c r="C12" s="41">
        <v>512516</v>
      </c>
    </row>
    <row r="13" spans="1:3" ht="12.75">
      <c r="A13" s="40" t="s">
        <v>59</v>
      </c>
      <c r="B13" s="34">
        <v>434.70000000000005</v>
      </c>
      <c r="C13" s="41">
        <v>512630</v>
      </c>
    </row>
    <row r="14" spans="1:5" s="3" customFormat="1" ht="14.25" customHeight="1">
      <c r="A14" s="49" t="s">
        <v>132</v>
      </c>
      <c r="B14" s="50"/>
      <c r="C14" s="51"/>
      <c r="E14" s="2"/>
    </row>
    <row r="15" spans="1:3" ht="12.75">
      <c r="A15" s="40" t="s">
        <v>60</v>
      </c>
      <c r="B15" s="34">
        <v>820.1340000000001</v>
      </c>
      <c r="C15" s="41">
        <v>512751</v>
      </c>
    </row>
    <row r="16" spans="1:3" ht="12.75">
      <c r="A16" s="40" t="s">
        <v>61</v>
      </c>
      <c r="B16" s="34">
        <v>1449</v>
      </c>
      <c r="C16" s="41">
        <v>512619</v>
      </c>
    </row>
    <row r="17" spans="1:3" ht="12.75">
      <c r="A17" s="40" t="s">
        <v>62</v>
      </c>
      <c r="B17" s="34">
        <v>840.42</v>
      </c>
      <c r="C17" s="41">
        <v>512750</v>
      </c>
    </row>
    <row r="18" spans="1:5" s="3" customFormat="1" ht="14.25" customHeight="1">
      <c r="A18" s="49" t="s">
        <v>136</v>
      </c>
      <c r="B18" s="50"/>
      <c r="C18" s="51"/>
      <c r="E18" s="2"/>
    </row>
    <row r="19" spans="1:3" ht="12.75">
      <c r="A19" s="32" t="s">
        <v>133</v>
      </c>
      <c r="B19" s="34">
        <v>688.275</v>
      </c>
      <c r="C19" s="41">
        <v>512597</v>
      </c>
    </row>
    <row r="20" spans="1:3" ht="12.75">
      <c r="A20" s="32" t="s">
        <v>134</v>
      </c>
      <c r="B20" s="34">
        <v>1267.875</v>
      </c>
      <c r="C20" s="41">
        <v>512627</v>
      </c>
    </row>
    <row r="21" spans="1:3" ht="12.75">
      <c r="A21" s="32" t="s">
        <v>135</v>
      </c>
      <c r="B21" s="34">
        <v>659.295</v>
      </c>
      <c r="C21" s="41">
        <v>512675</v>
      </c>
    </row>
    <row r="22" spans="1:3" ht="12.75">
      <c r="A22" s="32" t="s">
        <v>37</v>
      </c>
      <c r="B22" s="34">
        <v>811.4399999999999</v>
      </c>
      <c r="C22" s="41">
        <v>512515</v>
      </c>
    </row>
    <row r="23" spans="1:3" ht="12.75">
      <c r="A23" s="32" t="s">
        <v>63</v>
      </c>
      <c r="B23" s="34">
        <v>1388.142</v>
      </c>
      <c r="C23" s="41">
        <v>512677</v>
      </c>
    </row>
    <row r="24" spans="1:3" ht="12.75">
      <c r="A24" s="32" t="s">
        <v>166</v>
      </c>
      <c r="B24" s="34">
        <v>304.5</v>
      </c>
      <c r="C24" s="41"/>
    </row>
    <row r="25" spans="1:5" s="3" customFormat="1" ht="14.25" customHeight="1">
      <c r="A25" s="49" t="s">
        <v>137</v>
      </c>
      <c r="B25" s="50"/>
      <c r="C25" s="51"/>
      <c r="E25" s="2"/>
    </row>
    <row r="26" spans="1:3" ht="12.75">
      <c r="A26" s="32" t="s">
        <v>138</v>
      </c>
      <c r="B26" s="34">
        <v>711.4590000000001</v>
      </c>
      <c r="C26" s="41">
        <v>512540</v>
      </c>
    </row>
    <row r="27" spans="1:3" ht="12.75">
      <c r="A27" s="32" t="s">
        <v>139</v>
      </c>
      <c r="B27" s="34">
        <v>1014.3000000000001</v>
      </c>
      <c r="C27" s="41">
        <v>512674</v>
      </c>
    </row>
    <row r="28" spans="1:3" ht="12.75">
      <c r="A28" s="32" t="s">
        <v>38</v>
      </c>
      <c r="B28" s="34">
        <v>823.032</v>
      </c>
      <c r="C28" s="41">
        <v>512542</v>
      </c>
    </row>
    <row r="29" spans="1:3" ht="12.75">
      <c r="A29" s="32" t="s">
        <v>64</v>
      </c>
      <c r="B29" s="34">
        <v>1051.974</v>
      </c>
      <c r="C29" s="41">
        <v>512580</v>
      </c>
    </row>
    <row r="30" spans="1:3" ht="12.75">
      <c r="A30" s="32" t="s">
        <v>65</v>
      </c>
      <c r="B30" s="34">
        <v>818.6850000000001</v>
      </c>
      <c r="C30" s="41">
        <v>512613</v>
      </c>
    </row>
    <row r="31" spans="1:3" ht="12.75">
      <c r="A31" s="32" t="s">
        <v>66</v>
      </c>
      <c r="B31" s="34">
        <v>876.645</v>
      </c>
      <c r="C31" s="41">
        <v>512610</v>
      </c>
    </row>
    <row r="32" spans="1:5" s="3" customFormat="1" ht="14.25" customHeight="1">
      <c r="A32" s="49" t="s">
        <v>141</v>
      </c>
      <c r="B32" s="50"/>
      <c r="C32" s="51"/>
      <c r="E32" s="2"/>
    </row>
    <row r="33" spans="1:3" ht="12.75">
      <c r="A33" s="40" t="s">
        <v>69</v>
      </c>
      <c r="B33" s="34">
        <v>398.475</v>
      </c>
      <c r="C33" s="41">
        <v>512529</v>
      </c>
    </row>
    <row r="34" spans="1:3" ht="12.75">
      <c r="A34" s="40" t="s">
        <v>140</v>
      </c>
      <c r="B34" s="34">
        <v>398.475</v>
      </c>
      <c r="C34" s="41">
        <v>512528</v>
      </c>
    </row>
    <row r="35" spans="1:3" ht="12.75">
      <c r="A35" s="40" t="s">
        <v>39</v>
      </c>
      <c r="B35" s="34">
        <v>398.475</v>
      </c>
      <c r="C35" s="41">
        <v>512530</v>
      </c>
    </row>
    <row r="36" spans="1:3" ht="12.75">
      <c r="A36" s="40"/>
      <c r="B36" s="34"/>
      <c r="C36" s="41"/>
    </row>
    <row r="37" spans="1:3" ht="12.75">
      <c r="A37" s="33" t="s">
        <v>142</v>
      </c>
      <c r="B37" s="34">
        <v>0</v>
      </c>
      <c r="C37" s="35" t="s">
        <v>143</v>
      </c>
    </row>
    <row r="38" spans="1:3" ht="12.75">
      <c r="A38" s="36" t="s">
        <v>40</v>
      </c>
      <c r="B38" s="34">
        <v>0</v>
      </c>
      <c r="C38" s="37" t="s">
        <v>144</v>
      </c>
    </row>
    <row r="39" spans="1:5" s="3" customFormat="1" ht="14.25" customHeight="1">
      <c r="A39" s="49" t="s">
        <v>145</v>
      </c>
      <c r="B39" s="50"/>
      <c r="C39" s="51"/>
      <c r="E39" s="2"/>
    </row>
    <row r="40" spans="1:3" ht="12.75">
      <c r="A40" s="40" t="s">
        <v>73</v>
      </c>
      <c r="B40" s="34">
        <v>188.37</v>
      </c>
      <c r="C40" s="41">
        <v>510085</v>
      </c>
    </row>
    <row r="41" spans="1:3" ht="12.75">
      <c r="A41" s="40" t="s">
        <v>74</v>
      </c>
      <c r="B41" s="34">
        <v>253.57500000000002</v>
      </c>
      <c r="C41" s="41">
        <v>510068</v>
      </c>
    </row>
    <row r="42" spans="1:3" ht="12.75">
      <c r="A42" s="40" t="s">
        <v>70</v>
      </c>
      <c r="B42" s="34">
        <v>191.9925</v>
      </c>
      <c r="C42" s="41">
        <v>512531</v>
      </c>
    </row>
    <row r="43" spans="1:3" ht="12.75">
      <c r="A43" s="40" t="s">
        <v>71</v>
      </c>
      <c r="B43" s="34">
        <v>253.57500000000002</v>
      </c>
      <c r="C43" s="41">
        <v>512545</v>
      </c>
    </row>
    <row r="44" spans="1:3" ht="12.75">
      <c r="A44" s="40" t="s">
        <v>72</v>
      </c>
      <c r="B44" s="34">
        <v>159.39000000000001</v>
      </c>
      <c r="C44" s="41">
        <v>512543</v>
      </c>
    </row>
    <row r="45" spans="1:3" ht="12.75">
      <c r="A45" s="40" t="s">
        <v>67</v>
      </c>
      <c r="B45" s="34">
        <v>224.59500000000003</v>
      </c>
      <c r="C45" s="41">
        <v>510556</v>
      </c>
    </row>
    <row r="46" spans="1:3" ht="12.75">
      <c r="A46" s="40" t="s">
        <v>68</v>
      </c>
      <c r="B46" s="34">
        <v>297.045</v>
      </c>
      <c r="C46" s="41">
        <v>512676</v>
      </c>
    </row>
    <row r="47" spans="1:3" ht="12.75">
      <c r="A47" s="40" t="s">
        <v>76</v>
      </c>
      <c r="B47" s="34">
        <v>289.8</v>
      </c>
      <c r="C47" s="41">
        <v>512517</v>
      </c>
    </row>
    <row r="48" spans="1:3" ht="12.75">
      <c r="A48" s="40" t="s">
        <v>27</v>
      </c>
      <c r="B48" s="34">
        <v>326.02500000000003</v>
      </c>
      <c r="C48" s="41">
        <v>511416</v>
      </c>
    </row>
    <row r="49" spans="1:3" ht="12.75">
      <c r="A49" s="40" t="s">
        <v>53</v>
      </c>
      <c r="B49" s="34">
        <v>217.35000000000002</v>
      </c>
      <c r="C49" s="41">
        <v>512495</v>
      </c>
    </row>
    <row r="50" spans="1:3" ht="12.75">
      <c r="A50" s="40" t="s">
        <v>170</v>
      </c>
      <c r="B50" s="34">
        <v>434.70000000000005</v>
      </c>
      <c r="C50" s="41">
        <v>511233</v>
      </c>
    </row>
    <row r="51" spans="1:3" ht="12.75">
      <c r="A51" s="36" t="s">
        <v>40</v>
      </c>
      <c r="B51" s="34">
        <v>0</v>
      </c>
      <c r="C51" s="37" t="s">
        <v>144</v>
      </c>
    </row>
    <row r="52" spans="1:3" ht="12.75">
      <c r="A52" s="36"/>
      <c r="B52" s="34"/>
      <c r="C52" s="37"/>
    </row>
    <row r="53" spans="1:5" s="3" customFormat="1" ht="14.25" customHeight="1">
      <c r="A53" s="49" t="s">
        <v>7</v>
      </c>
      <c r="B53" s="50"/>
      <c r="C53" s="51"/>
      <c r="E53" s="2"/>
    </row>
    <row r="54" spans="1:3" ht="12.75">
      <c r="A54" s="40" t="s">
        <v>167</v>
      </c>
      <c r="B54" s="34">
        <v>573.8040000000001</v>
      </c>
      <c r="C54" s="41">
        <v>510077</v>
      </c>
    </row>
    <row r="55" spans="1:3" ht="12.75">
      <c r="A55" s="40" t="s">
        <v>168</v>
      </c>
      <c r="B55" s="34">
        <v>859.2570000000001</v>
      </c>
      <c r="C55" s="41">
        <v>510076</v>
      </c>
    </row>
    <row r="56" spans="1:3" ht="12.75">
      <c r="A56" s="40" t="s">
        <v>127</v>
      </c>
      <c r="B56" s="34">
        <v>408.61800000000005</v>
      </c>
      <c r="C56" s="41">
        <v>512626</v>
      </c>
    </row>
    <row r="57" spans="1:5" s="3" customFormat="1" ht="14.25" customHeight="1">
      <c r="A57" s="49" t="s">
        <v>146</v>
      </c>
      <c r="B57" s="50"/>
      <c r="C57" s="51"/>
      <c r="E57" s="2"/>
    </row>
    <row r="58" spans="1:3" ht="12.75">
      <c r="A58" s="40" t="s">
        <v>147</v>
      </c>
      <c r="B58" s="34">
        <v>282.55500000000006</v>
      </c>
      <c r="C58" s="41">
        <v>512618</v>
      </c>
    </row>
    <row r="59" spans="1:3" ht="12.75">
      <c r="A59" s="40" t="s">
        <v>78</v>
      </c>
      <c r="B59" s="34">
        <v>344.1375</v>
      </c>
      <c r="C59" s="41">
        <v>510547</v>
      </c>
    </row>
    <row r="60" spans="1:3" ht="12.75">
      <c r="A60" s="40" t="s">
        <v>79</v>
      </c>
      <c r="B60" s="34">
        <v>434.70000000000005</v>
      </c>
      <c r="C60" s="41">
        <v>512617</v>
      </c>
    </row>
    <row r="61" spans="1:3" ht="12.75">
      <c r="A61" s="40" t="s">
        <v>80</v>
      </c>
      <c r="B61" s="34">
        <v>820.1340000000001</v>
      </c>
      <c r="C61" s="41">
        <v>510587</v>
      </c>
    </row>
    <row r="62" spans="1:3" ht="12.75">
      <c r="A62" s="40" t="s">
        <v>81</v>
      </c>
      <c r="B62" s="34">
        <v>1449</v>
      </c>
      <c r="C62" s="41">
        <v>510589</v>
      </c>
    </row>
    <row r="63" spans="1:3" ht="12.75">
      <c r="A63" s="40" t="s">
        <v>82</v>
      </c>
      <c r="B63" s="34">
        <v>840.42</v>
      </c>
      <c r="C63" s="41">
        <v>510586</v>
      </c>
    </row>
    <row r="64" spans="1:3" ht="12.75">
      <c r="A64" s="40" t="s">
        <v>41</v>
      </c>
      <c r="B64" s="34">
        <v>253.57500000000002</v>
      </c>
      <c r="C64" s="41">
        <v>510016</v>
      </c>
    </row>
    <row r="65" spans="1:3" ht="12.75">
      <c r="A65" s="40" t="s">
        <v>77</v>
      </c>
      <c r="B65" s="34">
        <v>115.92000000000002</v>
      </c>
      <c r="C65" s="41">
        <v>510584</v>
      </c>
    </row>
    <row r="66" spans="1:3" ht="12.75">
      <c r="A66" s="36" t="s">
        <v>40</v>
      </c>
      <c r="B66" s="34">
        <v>0</v>
      </c>
      <c r="C66" s="37" t="s">
        <v>144</v>
      </c>
    </row>
    <row r="67" spans="1:3" ht="12.75">
      <c r="A67" s="40"/>
      <c r="B67" s="40"/>
      <c r="C67" s="32"/>
    </row>
    <row r="68" spans="1:5" s="3" customFormat="1" ht="14.25" customHeight="1">
      <c r="A68" s="49" t="s">
        <v>148</v>
      </c>
      <c r="B68" s="50"/>
      <c r="C68" s="51"/>
      <c r="E68" s="2"/>
    </row>
    <row r="69" spans="1:5" s="3" customFormat="1" ht="14.25" customHeight="1">
      <c r="A69" s="49" t="s">
        <v>149</v>
      </c>
      <c r="B69" s="50"/>
      <c r="C69" s="51"/>
      <c r="E69" s="2"/>
    </row>
    <row r="70" spans="1:3" ht="12.75">
      <c r="A70" s="42" t="s">
        <v>150</v>
      </c>
      <c r="B70" s="34">
        <v>131.25</v>
      </c>
      <c r="C70" s="39">
        <v>93329</v>
      </c>
    </row>
    <row r="71" spans="1:3" ht="12.75">
      <c r="A71" s="36"/>
      <c r="B71" s="34"/>
      <c r="C71" s="41"/>
    </row>
    <row r="72" spans="1:5" s="64" customFormat="1" ht="12.75">
      <c r="A72" s="61" t="s">
        <v>85</v>
      </c>
      <c r="B72" s="62">
        <v>540.4770000000001</v>
      </c>
      <c r="C72" s="63">
        <v>511405</v>
      </c>
      <c r="E72" s="2"/>
    </row>
    <row r="73" spans="1:5" s="64" customFormat="1" ht="12.75">
      <c r="A73" s="61" t="s">
        <v>86</v>
      </c>
      <c r="B73" s="62">
        <v>173.88</v>
      </c>
      <c r="C73" s="63">
        <v>511439</v>
      </c>
      <c r="E73" s="2"/>
    </row>
    <row r="74" spans="1:3" ht="12.75">
      <c r="A74" s="40" t="s">
        <v>83</v>
      </c>
      <c r="B74" s="34">
        <v>1650.411</v>
      </c>
      <c r="C74" s="41">
        <v>512602</v>
      </c>
    </row>
    <row r="75" spans="1:3" ht="12.75">
      <c r="A75" s="40" t="s">
        <v>84</v>
      </c>
      <c r="B75" s="34">
        <v>1008.504</v>
      </c>
      <c r="C75" s="41">
        <v>512679</v>
      </c>
    </row>
    <row r="76" spans="1:5" s="3" customFormat="1" ht="14.25" customHeight="1">
      <c r="A76" s="49" t="s">
        <v>151</v>
      </c>
      <c r="B76" s="50"/>
      <c r="C76" s="51"/>
      <c r="E76" s="2"/>
    </row>
    <row r="77" spans="1:3" ht="12.75">
      <c r="A77" s="40" t="s">
        <v>109</v>
      </c>
      <c r="B77" s="34">
        <v>1431.612</v>
      </c>
      <c r="C77" s="41">
        <v>511209</v>
      </c>
    </row>
    <row r="78" spans="1:3" ht="12.75">
      <c r="A78" s="40" t="s">
        <v>110</v>
      </c>
      <c r="B78" s="34">
        <v>648.4275</v>
      </c>
      <c r="C78" s="41">
        <v>511212</v>
      </c>
    </row>
    <row r="79" spans="1:3" ht="12.75">
      <c r="A79" s="40" t="s">
        <v>164</v>
      </c>
      <c r="B79" s="34">
        <v>326.02500000000003</v>
      </c>
      <c r="C79" s="65">
        <v>511206</v>
      </c>
    </row>
    <row r="80" spans="1:3" ht="12.75">
      <c r="A80" s="40" t="s">
        <v>111</v>
      </c>
      <c r="B80" s="34">
        <v>1489.5720000000001</v>
      </c>
      <c r="C80" s="41">
        <v>511225</v>
      </c>
    </row>
    <row r="81" spans="1:3" ht="12.75">
      <c r="A81" s="40" t="s">
        <v>112</v>
      </c>
      <c r="B81" s="34">
        <v>181.125</v>
      </c>
      <c r="C81" s="41">
        <v>511205</v>
      </c>
    </row>
    <row r="82" spans="1:3" ht="12.75">
      <c r="A82" s="40" t="s">
        <v>113</v>
      </c>
      <c r="B82" s="34">
        <v>181.125</v>
      </c>
      <c r="C82" s="41">
        <v>511229</v>
      </c>
    </row>
    <row r="83" spans="1:3" ht="12.75">
      <c r="A83" s="40" t="s">
        <v>114</v>
      </c>
      <c r="B83" s="34">
        <v>231.84000000000003</v>
      </c>
      <c r="C83" s="41">
        <v>511228</v>
      </c>
    </row>
    <row r="84" spans="1:3" ht="12.75">
      <c r="A84" s="40" t="s">
        <v>115</v>
      </c>
      <c r="B84" s="34">
        <v>498.4560000000001</v>
      </c>
      <c r="C84" s="41">
        <v>511220</v>
      </c>
    </row>
    <row r="85" spans="1:3" ht="12.75">
      <c r="A85" s="40" t="s">
        <v>116</v>
      </c>
      <c r="B85" s="34">
        <v>741.8879999999999</v>
      </c>
      <c r="C85" s="41">
        <v>511219</v>
      </c>
    </row>
    <row r="86" spans="1:5" s="3" customFormat="1" ht="14.25" customHeight="1">
      <c r="A86" s="49" t="s">
        <v>153</v>
      </c>
      <c r="B86" s="50"/>
      <c r="C86" s="51"/>
      <c r="E86" s="2"/>
    </row>
    <row r="87" spans="1:3" ht="12.75">
      <c r="A87" s="40" t="s">
        <v>55</v>
      </c>
      <c r="B87" s="34">
        <v>271.6875</v>
      </c>
      <c r="C87" s="41">
        <v>511406</v>
      </c>
    </row>
    <row r="88" spans="1:3" ht="12.75">
      <c r="A88" s="40" t="s">
        <v>51</v>
      </c>
      <c r="B88" s="34">
        <v>702.765</v>
      </c>
      <c r="C88" s="41">
        <v>815001</v>
      </c>
    </row>
    <row r="89" spans="1:3" ht="12.75">
      <c r="A89" s="40" t="s">
        <v>75</v>
      </c>
      <c r="B89" s="34">
        <v>162.288</v>
      </c>
      <c r="C89" s="41">
        <v>510522</v>
      </c>
    </row>
    <row r="90" spans="1:3" ht="12.75">
      <c r="A90" s="40"/>
      <c r="B90" s="34"/>
      <c r="C90" s="41"/>
    </row>
    <row r="91" spans="1:3" ht="12.75">
      <c r="A91" s="36" t="s">
        <v>40</v>
      </c>
      <c r="B91" s="34">
        <v>0</v>
      </c>
      <c r="C91" s="37" t="s">
        <v>144</v>
      </c>
    </row>
    <row r="92" spans="1:3" ht="12.75">
      <c r="A92" s="40"/>
      <c r="B92" s="34"/>
      <c r="C92" s="41"/>
    </row>
    <row r="93" spans="1:5" s="3" customFormat="1" ht="14.25" customHeight="1">
      <c r="A93" s="49" t="s">
        <v>16</v>
      </c>
      <c r="B93" s="50"/>
      <c r="C93" s="51"/>
      <c r="E93" s="2"/>
    </row>
    <row r="94" spans="1:3" ht="12.75">
      <c r="A94" s="40" t="s">
        <v>43</v>
      </c>
      <c r="B94" s="34">
        <v>144.9</v>
      </c>
      <c r="C94" s="41">
        <v>512501</v>
      </c>
    </row>
    <row r="95" spans="1:3" ht="12.75">
      <c r="A95" s="40"/>
      <c r="B95" s="34"/>
      <c r="C95" s="41"/>
    </row>
    <row r="96" spans="1:3" ht="12.75">
      <c r="A96" s="40" t="s">
        <v>121</v>
      </c>
      <c r="B96" s="34">
        <v>615</v>
      </c>
      <c r="C96" s="41">
        <v>511421</v>
      </c>
    </row>
    <row r="97" spans="1:3" ht="12.75">
      <c r="A97" s="40" t="s">
        <v>122</v>
      </c>
      <c r="B97" s="34">
        <v>660</v>
      </c>
      <c r="C97" s="41">
        <v>511413</v>
      </c>
    </row>
    <row r="98" spans="1:3" ht="12.75">
      <c r="A98" s="40"/>
      <c r="B98" s="34"/>
      <c r="C98" s="41"/>
    </row>
    <row r="99" spans="1:3" ht="12.75">
      <c r="A99" s="36" t="s">
        <v>40</v>
      </c>
      <c r="B99" s="34">
        <v>0</v>
      </c>
      <c r="C99" s="37" t="s">
        <v>144</v>
      </c>
    </row>
    <row r="100" spans="1:3" ht="12.75">
      <c r="A100" s="36"/>
      <c r="B100" s="34"/>
      <c r="C100" s="37"/>
    </row>
    <row r="101" spans="1:5" s="3" customFormat="1" ht="14.25" customHeight="1">
      <c r="A101" s="49" t="s">
        <v>15</v>
      </c>
      <c r="B101" s="50"/>
      <c r="C101" s="51"/>
      <c r="E101" s="2"/>
    </row>
    <row r="102" spans="1:3" ht="12.75">
      <c r="A102" s="40" t="s">
        <v>44</v>
      </c>
      <c r="B102" s="34">
        <v>695.52</v>
      </c>
      <c r="C102" s="41">
        <v>462047</v>
      </c>
    </row>
    <row r="103" spans="1:3" ht="12.75">
      <c r="A103" s="40" t="s">
        <v>87</v>
      </c>
      <c r="B103" s="34">
        <v>823.032</v>
      </c>
      <c r="C103" s="41">
        <v>462048</v>
      </c>
    </row>
    <row r="104" spans="1:3" ht="12.75">
      <c r="A104" s="40" t="s">
        <v>90</v>
      </c>
      <c r="B104" s="34">
        <v>1379.448</v>
      </c>
      <c r="C104" s="41">
        <v>462050</v>
      </c>
    </row>
    <row r="105" spans="1:3" ht="12.75">
      <c r="A105" s="40" t="s">
        <v>162</v>
      </c>
      <c r="B105" s="34">
        <v>1086.75</v>
      </c>
      <c r="C105" s="41">
        <v>462051</v>
      </c>
    </row>
    <row r="106" spans="1:3" ht="12.75">
      <c r="A106" s="40" t="s">
        <v>91</v>
      </c>
      <c r="B106" s="34">
        <v>4419.45</v>
      </c>
      <c r="C106" s="41">
        <v>512493</v>
      </c>
    </row>
    <row r="107" spans="1:5" s="3" customFormat="1" ht="14.25" customHeight="1">
      <c r="A107" s="49" t="s">
        <v>152</v>
      </c>
      <c r="B107" s="50"/>
      <c r="C107" s="51"/>
      <c r="E107" s="2"/>
    </row>
    <row r="108" spans="1:3" ht="12.75">
      <c r="A108" s="40" t="s">
        <v>88</v>
      </c>
      <c r="B108" s="34">
        <v>637.5600000000001</v>
      </c>
      <c r="C108" s="41">
        <v>462007</v>
      </c>
    </row>
    <row r="109" spans="1:3" ht="12.75">
      <c r="A109" s="40" t="s">
        <v>89</v>
      </c>
      <c r="B109" s="34">
        <v>695.52</v>
      </c>
      <c r="C109" s="41">
        <v>462049</v>
      </c>
    </row>
    <row r="110" spans="1:3" ht="12.75">
      <c r="A110" s="36" t="s">
        <v>40</v>
      </c>
      <c r="B110" s="34">
        <v>0</v>
      </c>
      <c r="C110" s="37" t="s">
        <v>144</v>
      </c>
    </row>
    <row r="111" spans="1:3" ht="12.75">
      <c r="A111" s="40"/>
      <c r="B111" s="40"/>
      <c r="C111" s="32"/>
    </row>
    <row r="112" spans="1:5" s="3" customFormat="1" ht="14.25" customHeight="1">
      <c r="A112" s="49" t="s">
        <v>19</v>
      </c>
      <c r="B112" s="50"/>
      <c r="C112" s="51"/>
      <c r="E112" s="2"/>
    </row>
    <row r="113" spans="1:3" ht="12.75">
      <c r="A113" s="43" t="s">
        <v>165</v>
      </c>
      <c r="B113" s="34">
        <v>3635.541</v>
      </c>
      <c r="C113" s="41">
        <v>508602</v>
      </c>
    </row>
    <row r="114" spans="1:3" ht="12.75">
      <c r="A114" s="40" t="s">
        <v>92</v>
      </c>
      <c r="B114" s="34">
        <v>5339.5650000000005</v>
      </c>
      <c r="C114" s="41">
        <v>508562</v>
      </c>
    </row>
    <row r="115" spans="1:3" ht="12.75">
      <c r="A115" s="40" t="s">
        <v>163</v>
      </c>
      <c r="B115" s="34">
        <v>5578.650000000001</v>
      </c>
      <c r="C115" s="41">
        <v>508590</v>
      </c>
    </row>
    <row r="116" spans="1:3" ht="12.75">
      <c r="A116" s="40" t="s">
        <v>161</v>
      </c>
      <c r="B116" s="34">
        <v>5339.5650000000005</v>
      </c>
      <c r="C116" s="41">
        <v>508591</v>
      </c>
    </row>
    <row r="117" spans="1:5" s="3" customFormat="1" ht="14.25" customHeight="1">
      <c r="A117" s="49" t="s">
        <v>20</v>
      </c>
      <c r="B117" s="50"/>
      <c r="C117" s="51"/>
      <c r="E117" s="2"/>
    </row>
    <row r="118" spans="1:3" ht="12.75">
      <c r="A118" s="40" t="s">
        <v>45</v>
      </c>
      <c r="B118" s="34">
        <v>210.105</v>
      </c>
      <c r="C118" s="41">
        <v>512560</v>
      </c>
    </row>
    <row r="119" spans="1:3" ht="12.75">
      <c r="A119" s="40" t="s">
        <v>93</v>
      </c>
      <c r="B119" s="34">
        <v>336.89250000000004</v>
      </c>
      <c r="C119" s="41">
        <v>512573</v>
      </c>
    </row>
    <row r="120" spans="1:3" ht="12.75">
      <c r="A120" s="40"/>
      <c r="B120" s="40"/>
      <c r="C120" s="32"/>
    </row>
    <row r="121" spans="1:3" ht="12.75">
      <c r="A121" s="40" t="s">
        <v>95</v>
      </c>
      <c r="B121" s="34">
        <v>210.105</v>
      </c>
      <c r="C121" s="41">
        <v>512570</v>
      </c>
    </row>
    <row r="122" spans="1:3" ht="12.75">
      <c r="A122" s="40" t="s">
        <v>94</v>
      </c>
      <c r="B122" s="34">
        <v>336.89250000000004</v>
      </c>
      <c r="C122" s="41">
        <v>512571</v>
      </c>
    </row>
    <row r="123" spans="1:5" s="3" customFormat="1" ht="14.25" customHeight="1">
      <c r="A123" s="49" t="s">
        <v>154</v>
      </c>
      <c r="B123" s="50"/>
      <c r="C123" s="51"/>
      <c r="E123" s="2"/>
    </row>
    <row r="124" spans="1:3" ht="12.75">
      <c r="A124" s="40" t="s">
        <v>101</v>
      </c>
      <c r="B124" s="34">
        <v>289.8</v>
      </c>
      <c r="C124" s="41">
        <v>512575</v>
      </c>
    </row>
    <row r="125" spans="1:3" ht="12.75">
      <c r="A125" s="40" t="s">
        <v>100</v>
      </c>
      <c r="B125" s="34">
        <v>249.95250000000001</v>
      </c>
      <c r="C125" s="41">
        <v>512574</v>
      </c>
    </row>
    <row r="126" spans="1:3" ht="12.75">
      <c r="A126" s="40" t="s">
        <v>96</v>
      </c>
      <c r="B126" s="34">
        <v>362.25</v>
      </c>
      <c r="C126" s="41">
        <v>512558</v>
      </c>
    </row>
    <row r="127" spans="1:3" ht="12.75">
      <c r="A127" s="40" t="s">
        <v>97</v>
      </c>
      <c r="B127" s="34">
        <v>398.475</v>
      </c>
      <c r="C127" s="41">
        <v>512579</v>
      </c>
    </row>
    <row r="128" spans="1:3" ht="12.75">
      <c r="A128" s="40" t="s">
        <v>98</v>
      </c>
      <c r="B128" s="34">
        <v>198.513</v>
      </c>
      <c r="C128" s="41">
        <v>512565</v>
      </c>
    </row>
    <row r="129" spans="1:3" ht="12.75">
      <c r="A129" s="40" t="s">
        <v>99</v>
      </c>
      <c r="B129" s="34">
        <v>268.065</v>
      </c>
      <c r="C129" s="41">
        <v>511373</v>
      </c>
    </row>
    <row r="130" spans="1:3" ht="12.75">
      <c r="A130" s="40"/>
      <c r="B130" s="40"/>
      <c r="C130" s="32"/>
    </row>
    <row r="131" spans="1:5" s="3" customFormat="1" ht="14.25" customHeight="1">
      <c r="A131" s="49" t="s">
        <v>155</v>
      </c>
      <c r="B131" s="50"/>
      <c r="C131" s="51"/>
      <c r="E131" s="2"/>
    </row>
    <row r="132" spans="1:3" ht="12.75">
      <c r="A132" s="40" t="s">
        <v>103</v>
      </c>
      <c r="B132" s="34">
        <v>289.8</v>
      </c>
      <c r="C132" s="41">
        <v>512551</v>
      </c>
    </row>
    <row r="133" spans="1:3" ht="12.75">
      <c r="A133" s="40" t="s">
        <v>98</v>
      </c>
      <c r="B133" s="34">
        <v>198.513</v>
      </c>
      <c r="C133" s="41">
        <v>512565</v>
      </c>
    </row>
    <row r="134" spans="1:3" ht="12.75">
      <c r="A134" s="40" t="s">
        <v>96</v>
      </c>
      <c r="B134" s="34">
        <v>362.25</v>
      </c>
      <c r="C134" s="41">
        <v>512558</v>
      </c>
    </row>
    <row r="135" spans="1:3" ht="12.75">
      <c r="A135" s="40" t="s">
        <v>102</v>
      </c>
      <c r="B135" s="34">
        <v>298.49399999999997</v>
      </c>
      <c r="C135" s="41">
        <v>511321</v>
      </c>
    </row>
    <row r="136" spans="1:3" ht="12.75">
      <c r="A136" s="40"/>
      <c r="B136" s="34"/>
      <c r="C136" s="41"/>
    </row>
    <row r="137" spans="1:5" s="3" customFormat="1" ht="14.25" customHeight="1">
      <c r="A137" s="49" t="s">
        <v>156</v>
      </c>
      <c r="B137" s="50"/>
      <c r="C137" s="51"/>
      <c r="E137" s="2"/>
    </row>
    <row r="138" spans="1:3" ht="12.75">
      <c r="A138" s="40" t="s">
        <v>158</v>
      </c>
      <c r="B138" s="34">
        <v>289.8</v>
      </c>
      <c r="C138" s="41">
        <v>512568</v>
      </c>
    </row>
    <row r="139" spans="1:3" ht="12.75">
      <c r="A139" s="40" t="s">
        <v>104</v>
      </c>
      <c r="B139" s="34">
        <v>399.92400000000004</v>
      </c>
      <c r="C139" s="41">
        <v>511417</v>
      </c>
    </row>
    <row r="140" spans="1:3" ht="12.75">
      <c r="A140" s="40" t="s">
        <v>105</v>
      </c>
      <c r="B140" s="34">
        <v>268.065</v>
      </c>
      <c r="C140" s="41">
        <v>511367</v>
      </c>
    </row>
    <row r="141" spans="1:3" ht="12.75">
      <c r="A141" s="40"/>
      <c r="B141" s="34"/>
      <c r="C141" s="41"/>
    </row>
    <row r="142" spans="1:5" s="3" customFormat="1" ht="14.25" customHeight="1">
      <c r="A142" s="49" t="s">
        <v>157</v>
      </c>
      <c r="B142" s="50"/>
      <c r="C142" s="51"/>
      <c r="E142" s="2"/>
    </row>
    <row r="143" spans="1:3" ht="12.75">
      <c r="A143" s="40" t="s">
        <v>96</v>
      </c>
      <c r="B143" s="34">
        <v>362.25</v>
      </c>
      <c r="C143" s="41">
        <v>512558</v>
      </c>
    </row>
    <row r="144" spans="1:3" ht="12.75">
      <c r="A144" s="40" t="s">
        <v>106</v>
      </c>
      <c r="B144" s="34">
        <v>289.8</v>
      </c>
      <c r="C144" s="41">
        <v>512561</v>
      </c>
    </row>
    <row r="145" spans="1:3" ht="12.75">
      <c r="A145" s="40"/>
      <c r="B145" s="40"/>
      <c r="C145" s="32"/>
    </row>
    <row r="146" spans="1:3" ht="12.75">
      <c r="A146" s="40" t="s">
        <v>54</v>
      </c>
      <c r="B146" s="34">
        <v>144.9</v>
      </c>
      <c r="C146" s="41">
        <v>815022</v>
      </c>
    </row>
    <row r="147" spans="1:3" ht="12.75">
      <c r="A147" s="40"/>
      <c r="B147" s="34"/>
      <c r="C147" s="41"/>
    </row>
    <row r="148" spans="1:3" ht="12.75">
      <c r="A148" s="36" t="s">
        <v>40</v>
      </c>
      <c r="B148" s="34">
        <v>0</v>
      </c>
      <c r="C148" s="37" t="s">
        <v>144</v>
      </c>
    </row>
    <row r="149" spans="1:3" ht="12.75">
      <c r="A149" s="40"/>
      <c r="B149" s="34"/>
      <c r="C149" s="41"/>
    </row>
    <row r="150" spans="1:5" s="3" customFormat="1" ht="14.25" customHeight="1">
      <c r="A150" s="49" t="s">
        <v>22</v>
      </c>
      <c r="B150" s="50"/>
      <c r="C150" s="51"/>
      <c r="E150" s="2"/>
    </row>
    <row r="151" spans="1:3" ht="12.75">
      <c r="A151" s="32" t="s">
        <v>128</v>
      </c>
      <c r="B151" s="34">
        <v>4700</v>
      </c>
      <c r="C151" s="41">
        <v>511440</v>
      </c>
    </row>
    <row r="152" spans="1:3" ht="12.75">
      <c r="A152" s="32" t="s">
        <v>129</v>
      </c>
      <c r="B152" s="34">
        <v>4900</v>
      </c>
      <c r="C152" s="41">
        <v>511441</v>
      </c>
    </row>
    <row r="153" spans="1:3" ht="12.75">
      <c r="A153" s="32" t="s">
        <v>171</v>
      </c>
      <c r="B153" s="34">
        <v>5500</v>
      </c>
      <c r="C153" s="41">
        <v>511433</v>
      </c>
    </row>
    <row r="154" spans="1:3" ht="12.75">
      <c r="A154" s="32" t="s">
        <v>172</v>
      </c>
      <c r="B154" s="34">
        <v>5700</v>
      </c>
      <c r="C154" s="41">
        <v>511434</v>
      </c>
    </row>
    <row r="155" spans="1:3" ht="12.75">
      <c r="A155" s="40" t="s">
        <v>123</v>
      </c>
      <c r="B155" s="34">
        <v>165</v>
      </c>
      <c r="C155" s="41">
        <v>511418</v>
      </c>
    </row>
    <row r="156" spans="1:3" ht="12.75">
      <c r="A156" s="40" t="s">
        <v>124</v>
      </c>
      <c r="B156" s="34">
        <v>1025</v>
      </c>
      <c r="C156" s="41">
        <v>463570</v>
      </c>
    </row>
    <row r="157" spans="1:3" ht="12.75">
      <c r="A157" s="40" t="s">
        <v>125</v>
      </c>
      <c r="B157" s="34">
        <v>210</v>
      </c>
      <c r="C157" s="41">
        <v>511409</v>
      </c>
    </row>
    <row r="158" spans="1:3" ht="12.75">
      <c r="A158" s="40" t="s">
        <v>126</v>
      </c>
      <c r="B158" s="34">
        <v>380</v>
      </c>
      <c r="C158" s="41">
        <v>511435</v>
      </c>
    </row>
    <row r="159" spans="1:3" ht="12.75">
      <c r="A159" s="36" t="s">
        <v>40</v>
      </c>
      <c r="B159" s="34">
        <v>0</v>
      </c>
      <c r="C159" s="37" t="s">
        <v>144</v>
      </c>
    </row>
    <row r="160" spans="1:3" ht="12.75">
      <c r="A160" s="40"/>
      <c r="B160" s="34"/>
      <c r="C160" s="41"/>
    </row>
    <row r="161" spans="1:5" s="3" customFormat="1" ht="14.25" customHeight="1">
      <c r="A161" s="49" t="s">
        <v>46</v>
      </c>
      <c r="B161" s="50">
        <v>0</v>
      </c>
      <c r="C161" s="51"/>
      <c r="E161" s="2"/>
    </row>
    <row r="162" spans="1:3" ht="12.75">
      <c r="A162" s="40" t="s">
        <v>108</v>
      </c>
      <c r="B162" s="34">
        <v>540</v>
      </c>
      <c r="C162" s="41">
        <v>463537</v>
      </c>
    </row>
    <row r="163" spans="1:3" ht="12.75">
      <c r="A163" s="40"/>
      <c r="B163" s="34"/>
      <c r="C163" s="41"/>
    </row>
    <row r="164" spans="1:3" ht="12.75">
      <c r="A164" s="40" t="s">
        <v>107</v>
      </c>
      <c r="B164" s="34">
        <v>150</v>
      </c>
      <c r="C164" s="41">
        <v>370529</v>
      </c>
    </row>
    <row r="165" spans="1:3" ht="12.75">
      <c r="A165" s="40"/>
      <c r="B165" s="40"/>
      <c r="C165" s="32"/>
    </row>
    <row r="166" spans="1:3" ht="12.75">
      <c r="A166" s="40" t="s">
        <v>52</v>
      </c>
      <c r="B166" s="34">
        <v>1449</v>
      </c>
      <c r="C166" s="41">
        <v>815004</v>
      </c>
    </row>
    <row r="167" spans="1:3" ht="12.75">
      <c r="A167" s="40"/>
      <c r="B167" s="34"/>
      <c r="C167" s="41"/>
    </row>
    <row r="168" spans="1:5" s="3" customFormat="1" ht="14.25" customHeight="1">
      <c r="A168" s="49" t="s">
        <v>159</v>
      </c>
      <c r="B168" s="50">
        <v>0</v>
      </c>
      <c r="C168" s="51"/>
      <c r="E168" s="2"/>
    </row>
    <row r="169" spans="1:3" ht="12.75">
      <c r="A169" s="40" t="s">
        <v>117</v>
      </c>
      <c r="B169" s="34">
        <v>652.0500000000001</v>
      </c>
      <c r="C169" s="41">
        <v>510057</v>
      </c>
    </row>
    <row r="170" spans="1:3" ht="12.75">
      <c r="A170" s="40" t="s">
        <v>118</v>
      </c>
      <c r="B170" s="34">
        <v>208.656</v>
      </c>
      <c r="C170" s="41">
        <v>510056</v>
      </c>
    </row>
    <row r="171" spans="1:3" ht="12.75">
      <c r="A171" s="40" t="s">
        <v>119</v>
      </c>
      <c r="B171" s="34">
        <v>362.25</v>
      </c>
      <c r="C171" s="41">
        <v>510055</v>
      </c>
    </row>
    <row r="172" spans="1:3" ht="12.75">
      <c r="A172" s="40" t="s">
        <v>98</v>
      </c>
      <c r="B172" s="34">
        <v>198.513</v>
      </c>
      <c r="C172" s="41">
        <v>512565</v>
      </c>
    </row>
    <row r="173" spans="1:3" ht="12.75">
      <c r="A173" s="40" t="s">
        <v>120</v>
      </c>
      <c r="B173" s="34">
        <v>362.25</v>
      </c>
      <c r="C173" s="41">
        <v>510069</v>
      </c>
    </row>
    <row r="175" spans="1:3" ht="12.75">
      <c r="A175" s="36" t="s">
        <v>40</v>
      </c>
      <c r="B175" s="34">
        <v>0</v>
      </c>
      <c r="C175" s="37" t="s">
        <v>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Kalinin</dc:creator>
  <cp:keywords/>
  <dc:description/>
  <cp:lastModifiedBy>EE</cp:lastModifiedBy>
  <cp:lastPrinted>2009-05-24T08:35:45Z</cp:lastPrinted>
  <dcterms:created xsi:type="dcterms:W3CDTF">2009-05-23T19:09:49Z</dcterms:created>
  <dcterms:modified xsi:type="dcterms:W3CDTF">2014-12-25T14:32:01Z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